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5200" windowHeight="11685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rashoda'!$35:$35</definedName>
    <definedName name="_xlnm.Print_Titles" localSheetId="4">'POSEBNI DIO'!$5:$5</definedName>
    <definedName name="_xlnm.Print_Titles" localSheetId="2">'Rashodi prema funkcijskoj kl'!$9:$9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7" l="1"/>
  <c r="F51" i="7"/>
  <c r="F58" i="7"/>
  <c r="G24" i="3"/>
  <c r="K11" i="1" l="1"/>
  <c r="K12" i="1"/>
  <c r="K8" i="1"/>
  <c r="J11" i="1"/>
  <c r="J12" i="1"/>
  <c r="J8" i="1"/>
  <c r="I11" i="1"/>
  <c r="I8" i="1"/>
  <c r="I12" i="1"/>
  <c r="I10" i="3"/>
  <c r="J10" i="3"/>
  <c r="H10" i="3"/>
  <c r="G11" i="1"/>
  <c r="G8" i="1"/>
  <c r="F11" i="1"/>
  <c r="F8" i="1"/>
  <c r="H14" i="1"/>
  <c r="H11" i="1"/>
  <c r="H8" i="1"/>
  <c r="I87" i="3"/>
  <c r="J87" i="3"/>
  <c r="H87" i="3"/>
  <c r="G37" i="3"/>
  <c r="G47" i="3"/>
  <c r="G57" i="3"/>
  <c r="G77" i="3"/>
  <c r="G87" i="3"/>
  <c r="G98" i="3"/>
  <c r="G51" i="3"/>
  <c r="G48" i="3"/>
  <c r="J23" i="3"/>
  <c r="I23" i="3"/>
  <c r="H23" i="3"/>
  <c r="G23" i="3"/>
  <c r="G11" i="3"/>
  <c r="G10" i="3" s="1"/>
  <c r="G17" i="3"/>
  <c r="G20" i="3"/>
  <c r="G61" i="7"/>
  <c r="G58" i="7" s="1"/>
  <c r="G35" i="7"/>
  <c r="G34" i="7" s="1"/>
  <c r="G38" i="7"/>
  <c r="G37" i="7" s="1"/>
  <c r="G42" i="7"/>
  <c r="G41" i="7" s="1"/>
  <c r="G43" i="7"/>
  <c r="G44" i="7"/>
  <c r="G36" i="7"/>
  <c r="G7" i="7"/>
  <c r="F44" i="7"/>
  <c r="F43" i="7"/>
  <c r="F41" i="7" s="1"/>
  <c r="F38" i="7"/>
  <c r="F37" i="7" s="1"/>
  <c r="F7" i="7"/>
  <c r="E98" i="3"/>
  <c r="E47" i="3"/>
  <c r="E36" i="3" s="1"/>
  <c r="E57" i="3"/>
  <c r="E77" i="3"/>
  <c r="E88" i="3"/>
  <c r="E87" i="3" s="1"/>
  <c r="E51" i="3"/>
  <c r="E49" i="3"/>
  <c r="E37" i="3"/>
  <c r="E23" i="3"/>
  <c r="E20" i="3"/>
  <c r="E17" i="3"/>
  <c r="E11" i="3"/>
  <c r="E10" i="3" s="1"/>
  <c r="F98" i="3"/>
  <c r="F87" i="3" s="1"/>
  <c r="F57" i="3"/>
  <c r="F36" i="3" s="1"/>
  <c r="F47" i="3"/>
  <c r="F37" i="3"/>
  <c r="F23" i="3"/>
  <c r="F17" i="3"/>
  <c r="F14" i="3"/>
  <c r="F11" i="3"/>
  <c r="F10" i="3" s="1"/>
  <c r="I37" i="3"/>
  <c r="I36" i="3" s="1"/>
  <c r="J37" i="3"/>
  <c r="J36" i="3" s="1"/>
  <c r="I98" i="3"/>
  <c r="J98" i="3"/>
  <c r="I77" i="3"/>
  <c r="J77" i="3"/>
  <c r="I57" i="3"/>
  <c r="J57" i="3"/>
  <c r="I47" i="3"/>
  <c r="J47" i="3"/>
  <c r="H98" i="3"/>
  <c r="H77" i="3"/>
  <c r="H57" i="3"/>
  <c r="H47" i="3"/>
  <c r="H37" i="3"/>
  <c r="H36" i="3" s="1"/>
  <c r="J20" i="3"/>
  <c r="J17" i="3"/>
  <c r="J15" i="3"/>
  <c r="J14" i="3"/>
  <c r="I20" i="3"/>
  <c r="I17" i="3"/>
  <c r="I15" i="3"/>
  <c r="I14" i="3"/>
  <c r="J11" i="3"/>
  <c r="I11" i="3"/>
  <c r="H11" i="3"/>
  <c r="H17" i="3"/>
  <c r="H20" i="3"/>
  <c r="H15" i="3"/>
  <c r="H14" i="3" s="1"/>
  <c r="G33" i="7" l="1"/>
  <c r="G32" i="7" s="1"/>
  <c r="G6" i="7" s="1"/>
  <c r="F33" i="7"/>
  <c r="G36" i="3"/>
  <c r="F32" i="7"/>
  <c r="F6" i="7" s="1"/>
  <c r="J64" i="7"/>
  <c r="J63" i="7" s="1"/>
  <c r="J61" i="7"/>
  <c r="J58" i="7" s="1"/>
  <c r="I64" i="7"/>
  <c r="I63" i="7" s="1"/>
  <c r="I61" i="7"/>
  <c r="I58" i="7" s="1"/>
  <c r="H61" i="7"/>
  <c r="H58" i="7" s="1"/>
  <c r="H63" i="7"/>
  <c r="H64" i="7"/>
  <c r="I45" i="7"/>
  <c r="I44" i="7" s="1"/>
  <c r="J45" i="7"/>
  <c r="J44" i="7" s="1"/>
  <c r="H45" i="7"/>
  <c r="H44" i="7" s="1"/>
  <c r="J42" i="7"/>
  <c r="J41" i="7" s="1"/>
  <c r="I42" i="7"/>
  <c r="I41" i="7" s="1"/>
  <c r="H42" i="7"/>
  <c r="H41" i="7" s="1"/>
  <c r="J38" i="7"/>
  <c r="J37" i="7" s="1"/>
  <c r="I38" i="7"/>
  <c r="I37" i="7" s="1"/>
  <c r="H37" i="7"/>
  <c r="H38" i="7"/>
  <c r="H7" i="7"/>
  <c r="J12" i="7"/>
  <c r="J7" i="7" s="1"/>
  <c r="I12" i="7"/>
  <c r="I7" i="7" s="1"/>
  <c r="H12" i="7"/>
  <c r="E64" i="7"/>
  <c r="E63" i="7" s="1"/>
  <c r="E59" i="7"/>
  <c r="E61" i="7"/>
  <c r="E56" i="7"/>
  <c r="E55" i="7" s="1"/>
  <c r="E45" i="7"/>
  <c r="E44" i="7" s="1"/>
  <c r="E38" i="7"/>
  <c r="E37" i="7" s="1"/>
  <c r="E42" i="7"/>
  <c r="E41" i="7" s="1"/>
  <c r="E36" i="7"/>
  <c r="E35" i="7" s="1"/>
  <c r="E34" i="7" s="1"/>
  <c r="E25" i="7"/>
  <c r="E22" i="7"/>
  <c r="E58" i="7" l="1"/>
  <c r="H51" i="7"/>
  <c r="E33" i="7"/>
  <c r="E51" i="7"/>
  <c r="E32" i="7" s="1"/>
  <c r="H33" i="7"/>
  <c r="J33" i="7"/>
  <c r="I33" i="7"/>
  <c r="I51" i="7"/>
  <c r="J51" i="7"/>
  <c r="E21" i="7"/>
  <c r="E20" i="7" s="1"/>
  <c r="E7" i="7" s="1"/>
  <c r="H21" i="1"/>
  <c r="F37" i="1"/>
  <c r="G34" i="1"/>
  <c r="G37" i="1" s="1"/>
  <c r="I34" i="1" s="1"/>
  <c r="I37" i="1" s="1"/>
  <c r="J34" i="1" s="1"/>
  <c r="J37" i="1" s="1"/>
  <c r="K34" i="1" s="1"/>
  <c r="K37" i="1" s="1"/>
  <c r="K21" i="1"/>
  <c r="J21" i="1"/>
  <c r="I21" i="1"/>
  <c r="G21" i="1"/>
  <c r="F21" i="1"/>
  <c r="F14" i="1"/>
  <c r="E6" i="7" l="1"/>
  <c r="H32" i="7"/>
  <c r="H6" i="7" s="1"/>
  <c r="J32" i="7"/>
  <c r="J6" i="7" s="1"/>
  <c r="I32" i="7"/>
  <c r="I6" i="7" s="1"/>
  <c r="H34" i="1"/>
  <c r="H37" i="1" s="1"/>
  <c r="I14" i="1"/>
  <c r="I22" i="1" s="1"/>
  <c r="I28" i="1" s="1"/>
  <c r="I29" i="1" s="1"/>
  <c r="J14" i="1"/>
  <c r="J22" i="1" s="1"/>
  <c r="J28" i="1" s="1"/>
  <c r="K14" i="1"/>
  <c r="K22" i="1" s="1"/>
  <c r="K28" i="1" s="1"/>
  <c r="K29" i="1" s="1"/>
  <c r="H22" i="1"/>
  <c r="G22" i="1"/>
  <c r="G28" i="1" s="1"/>
  <c r="G29" i="1" s="1"/>
  <c r="F22" i="1"/>
  <c r="F29" i="1" s="1"/>
  <c r="J29" i="1" l="1"/>
  <c r="H29" i="1"/>
</calcChain>
</file>

<file path=xl/sharedStrings.xml><?xml version="1.0" encoding="utf-8"?>
<sst xmlns="http://schemas.openxmlformats.org/spreadsheetml/2006/main" count="456" uniqueCount="174">
  <si>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</si>
  <si>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</si>
  <si>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</si>
  <si>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</si>
  <si>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</si>
  <si>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</si>
  <si>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</si>
  <si>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</si>
  <si>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</si>
  <si>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</si>
  <si>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</si>
  <si>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</si>
  <si>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</si>
  <si>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</si>
  <si>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</si>
  <si>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</si>
  <si>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</si>
  <si>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</si>
  <si>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</si>
  <si>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</si>
  <si>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</si>
  <si>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</si>
  <si>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</si>
  <si>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</si>
  <si>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</si>
  <si>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</si>
  <si>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</si>
  <si>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</si>
  <si>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</si>
  <si>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</si>
  <si>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</si>
  <si>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</si>
  <si>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</si>
  <si>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</si>
  <si>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</si>
  <si>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</si>
  <si>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</si>
  <si>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</si>
  <si>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</si>
  <si>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</si>
  <si>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</si>
  <si>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</si>
  <si>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</si>
  <si>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</si>
  <si>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</si>
  <si>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</si>
  <si>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</si>
  <si>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</si>
  <si>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</si>
  <si>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</si>
  <si>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</si>
  <si>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</si>
  <si>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</si>
  <si>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</si>
  <si>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</si>
  <si>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</si>
  <si>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</si>
  <si>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</si>
  <si>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</si>
  <si>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</si>
  <si>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</si>
  <si>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</si>
  <si>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</si>
  <si>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</si>
  <si>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</si>
  <si>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Pomoći dane u inozemstvo i unutar općeg proračuna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</si>
  <si>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</si>
  <si>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</si>
  <si>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</si>
  <si>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</si>
  <si>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</si>
  <si>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</si>
  <si>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</si>
  <si>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</si>
  <si>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</si>
  <si>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</si>
  <si>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</si>
  <si>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</si>
  <si>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</si>
  <si>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</si>
  <si>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</si>
  <si>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</si>
  <si>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</si>
  <si>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</si>
  <si>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</si>
  <si>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</si>
  <si>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</si>
  <si>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</si>
  <si>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</si>
  <si>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</si>
  <si>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</si>
  <si>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</si>
  <si>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</si>
  <si>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</si>
  <si>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</si>
  <si>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</si>
  <si>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</si>
  <si>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</si>
  <si>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</si>
  <si>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</si>
  <si>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</si>
  <si>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</si>
  <si>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</si>
  <si>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</si>
  <si>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</si>
  <si>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</si>
  <si>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</si>
  <si>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</si>
  <si>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</si>
  <si>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</si>
  <si>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</si>
  <si>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</si>
  <si>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</si>
  <si>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</si>
  <si>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</si>
  <si>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</si>
  <si>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</si>
  <si>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</si>
  <si>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</si>
  <si>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</si>
  <si>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</si>
  <si>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</si>
  <si>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</si>
  <si>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</si>
  <si>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</si>
  <si>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</si>
  <si>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</si>
  <si>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</si>
  <si>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</si>
  <si>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</si>
  <si>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</si>
  <si>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</si>
  <si>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PROGRAM 4001</t>
  </si>
  <si>
    <t>Aktivnost A400103</t>
  </si>
  <si>
    <t>RAZVOJ ODGOJNO OBRAZOVNOG SUSTAVA</t>
  </si>
  <si>
    <t>Natjecanja, manifestacije i ostalo</t>
  </si>
  <si>
    <t>Aktivnost A400104</t>
  </si>
  <si>
    <t>e - Škole</t>
  </si>
  <si>
    <t>Erasmus +</t>
  </si>
  <si>
    <t>Izvor financiranja 1.1.</t>
  </si>
  <si>
    <t>Izvor financiranja 5.5.</t>
  </si>
  <si>
    <t>PROGRAM 4040</t>
  </si>
  <si>
    <t>SREDNJOŠKOLSKO OBRAZOVANJE</t>
  </si>
  <si>
    <t>Aktivnost A400101</t>
  </si>
  <si>
    <t>Izvor financiranja 3.2.</t>
  </si>
  <si>
    <t>Izvor financiranja 4.4.</t>
  </si>
  <si>
    <t>Rashodi djelatnosti</t>
  </si>
  <si>
    <t>Izvor financiranja  5.4.</t>
  </si>
  <si>
    <t>Izgradnja i uređenje objekata te nabava i održavanje opreme</t>
  </si>
  <si>
    <t>Izvor financiranja 4.8.</t>
  </si>
  <si>
    <t>Prihodi za posebne namjene PK</t>
  </si>
  <si>
    <t>Pomoći PK</t>
  </si>
  <si>
    <t>Izvor financiranja  4.8.</t>
  </si>
  <si>
    <t>Izvor financiranja 5.4.</t>
  </si>
  <si>
    <t>Tekući projekt T400111</t>
  </si>
  <si>
    <t>Opskrba školskih ustanova higijenskim potrepštinama</t>
  </si>
  <si>
    <t>Tekući projekt T400140</t>
  </si>
  <si>
    <t>Izvršenje 2023.*</t>
  </si>
  <si>
    <t>Plan 2024.</t>
  </si>
  <si>
    <t>1. Rebalans 2024.</t>
  </si>
  <si>
    <t>Proračun za 2025.</t>
  </si>
  <si>
    <t>Projekcija proračuna
za 2027.</t>
  </si>
  <si>
    <t>Izvršenje 2023.</t>
  </si>
  <si>
    <t>Proračun 2024.</t>
  </si>
  <si>
    <t>Plan za 2025.</t>
  </si>
  <si>
    <t>Projekcija 
za 2027.</t>
  </si>
  <si>
    <t>Aktivnost T400160</t>
  </si>
  <si>
    <t>Prevencija mentalnog zdravlja       OŠ i SŠ</t>
  </si>
  <si>
    <t>Izvor financiranja 6.2.</t>
  </si>
  <si>
    <t>Donacije PK</t>
  </si>
  <si>
    <t>UKUPNO RAZDJEL 004</t>
  </si>
  <si>
    <t>UPRAVNI ODJEL ZA PROSVJETU, KULTURU, TEHNIČKU KULTURU I SPORT</t>
  </si>
  <si>
    <t>FINANCIJSKI PLAN PRORAČUNSKOG KORISNIKA: TEHNIČKA ŠKOLA ZA STROJARSTVO I MEHATRONIKU, SPLIT 
ZA 2025. I PROJEKCIJA ZA 2026. I 2027. GODINU</t>
  </si>
  <si>
    <t>FINANCIJSKI PLAN PRORAČUNSKOG KORISNIKA: TEHNIČKA ŠKOLA ZA STROJARSTVO I MEHATRONIKU, SPLIT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</si>
</sst>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5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18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22" fillId="0" borderId="3" xfId="1" applyNumberFormat="1" applyFont="1" applyFill="1" applyBorder="1" applyAlignment="1" applyProtection="1">
      <alignment horizontal="left" vertical="center" wrapText="1"/>
    </xf>
    <xf numFmtId="0" fontId="23" fillId="0" borderId="3" xfId="1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9" fillId="2" borderId="3" xfId="0" quotePrefix="1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 applyProtection="1">
      <alignment horizontal="left" vertical="center" wrapText="1"/>
    </xf>
    <xf numFmtId="4" fontId="17" fillId="2" borderId="3" xfId="0" applyNumberFormat="1" applyFont="1" applyFill="1" applyBorder="1" applyAlignment="1">
      <alignment horizontal="right"/>
    </xf>
    <xf numFmtId="4" fontId="9" fillId="2" borderId="3" xfId="0" quotePrefix="1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27" fillId="2" borderId="3" xfId="0" applyNumberFormat="1" applyFont="1" applyFill="1" applyBorder="1" applyAlignment="1" applyProtection="1">
      <alignment horizontal="left" vertical="center" wrapText="1"/>
    </xf>
    <xf numFmtId="4" fontId="17" fillId="2" borderId="3" xfId="0" applyNumberFormat="1" applyFont="1" applyFill="1" applyBorder="1" applyAlignment="1" applyProtection="1">
      <alignment horizontal="right" wrapText="1"/>
    </xf>
    <xf numFmtId="4" fontId="27" fillId="2" borderId="3" xfId="0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 applyProtection="1">
      <alignment vertical="center" wrapText="1"/>
    </xf>
    <xf numFmtId="4" fontId="22" fillId="0" borderId="3" xfId="1" applyNumberFormat="1" applyFont="1" applyFill="1" applyBorder="1" applyAlignment="1" applyProtection="1">
      <alignment horizontal="left" vertical="center" wrapText="1"/>
    </xf>
    <xf numFmtId="4" fontId="18" fillId="0" borderId="3" xfId="0" applyNumberFormat="1" applyFont="1" applyBorder="1"/>
    <xf numFmtId="4" fontId="23" fillId="0" borderId="3" xfId="1" applyNumberFormat="1" applyFont="1" applyFill="1" applyBorder="1" applyAlignment="1" applyProtection="1">
      <alignment horizontal="right" vertical="center" wrapText="1"/>
    </xf>
    <xf numFmtId="4" fontId="23" fillId="0" borderId="3" xfId="1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4" fontId="6" fillId="2" borderId="4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2" fillId="2" borderId="3" xfId="1" applyNumberFormat="1" applyFont="1" applyFill="1" applyBorder="1" applyAlignment="1" applyProtection="1">
      <alignment horizontal="left" vertical="center" wrapText="1"/>
    </xf>
    <xf numFmtId="4" fontId="28" fillId="2" borderId="3" xfId="1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>
      <alignment horizontal="right"/>
    </xf>
    <xf numFmtId="0" fontId="18" fillId="2" borderId="0" xfId="0" applyFont="1" applyFill="1"/>
    <xf numFmtId="0" fontId="3" fillId="2" borderId="1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6" workbookViewId="0">
      <selection activeCell="F34" sqref="F34"/>
    </sheetView>
  </sheetViews>
  <sheetFormatPr defaultRowHeight="15" x14ac:dyDescent="0.25"/>
  <cols>
    <col min="5" max="7" width="25.28515625" customWidth="1"/>
    <col min="8" max="8" width="23.42578125" customWidth="1"/>
    <col min="9" max="11" width="25.28515625" customWidth="1"/>
  </cols>
  <sheetData>
    <row r="1" spans="1:11" ht="42" customHeight="1" x14ac:dyDescent="0.25">
      <c r="A1" s="121" t="s">
        <v>173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x14ac:dyDescent="0.25">
      <c r="A3" s="121" t="s">
        <v>28</v>
      </c>
      <c r="B3" s="121"/>
      <c r="C3" s="121"/>
      <c r="D3" s="121"/>
      <c r="E3" s="121"/>
      <c r="F3" s="121"/>
      <c r="G3" s="121"/>
      <c r="H3" s="121"/>
      <c r="I3" s="121"/>
      <c r="J3" s="133"/>
      <c r="K3" s="133"/>
    </row>
    <row r="4" spans="1:11" ht="18" x14ac:dyDescent="0.25">
      <c r="A4" s="21"/>
      <c r="B4" s="21"/>
      <c r="C4" s="21"/>
      <c r="D4" s="21"/>
      <c r="E4" s="21"/>
      <c r="F4" s="21"/>
      <c r="G4" s="21"/>
      <c r="H4" s="21"/>
      <c r="I4" s="21"/>
      <c r="J4" s="5"/>
      <c r="K4" s="5"/>
    </row>
    <row r="5" spans="1:11" ht="18" customHeight="1" x14ac:dyDescent="0.25">
      <c r="A5" s="121" t="s">
        <v>34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31" t="s">
        <v>43</v>
      </c>
    </row>
    <row r="7" spans="1:11" ht="25.5" x14ac:dyDescent="0.25">
      <c r="A7" s="27"/>
      <c r="B7" s="28"/>
      <c r="C7" s="28"/>
      <c r="D7" s="29"/>
      <c r="E7" s="30"/>
      <c r="F7" s="3" t="s">
        <v>157</v>
      </c>
      <c r="G7" s="3" t="s">
        <v>158</v>
      </c>
      <c r="H7" s="3" t="s">
        <v>159</v>
      </c>
      <c r="I7" s="3" t="s">
        <v>160</v>
      </c>
      <c r="J7" s="3" t="s">
        <v>118</v>
      </c>
      <c r="K7" s="3" t="s">
        <v>161</v>
      </c>
    </row>
    <row r="8" spans="1:11" x14ac:dyDescent="0.25">
      <c r="A8" s="129" t="s">
        <v>0</v>
      </c>
      <c r="B8" s="126"/>
      <c r="C8" s="126"/>
      <c r="D8" s="126"/>
      <c r="E8" s="130"/>
      <c r="F8" s="54">
        <f t="shared" ref="F8:K8" si="0">F9</f>
        <v>1209627.06</v>
      </c>
      <c r="G8" s="54">
        <f t="shared" si="0"/>
        <v>1197901.3600000001</v>
      </c>
      <c r="H8" s="54">
        <f t="shared" si="0"/>
        <v>1459567.28</v>
      </c>
      <c r="I8" s="54">
        <f t="shared" si="0"/>
        <v>1655383.02</v>
      </c>
      <c r="J8" s="54">
        <f t="shared" si="0"/>
        <v>1662728.38</v>
      </c>
      <c r="K8" s="54">
        <f t="shared" si="0"/>
        <v>1670110.4</v>
      </c>
    </row>
    <row r="9" spans="1:11" x14ac:dyDescent="0.25">
      <c r="A9" s="131" t="s">
        <v>119</v>
      </c>
      <c r="B9" s="128"/>
      <c r="C9" s="128"/>
      <c r="D9" s="128"/>
      <c r="E9" s="124"/>
      <c r="F9" s="55">
        <v>1209627.06</v>
      </c>
      <c r="G9" s="55">
        <v>1197901.3600000001</v>
      </c>
      <c r="H9" s="55">
        <v>1459567.28</v>
      </c>
      <c r="I9" s="55">
        <v>1655383.02</v>
      </c>
      <c r="J9" s="55">
        <v>1662728.38</v>
      </c>
      <c r="K9" s="55">
        <v>1670110.4</v>
      </c>
    </row>
    <row r="10" spans="1:11" x14ac:dyDescent="0.25">
      <c r="A10" s="132" t="s">
        <v>120</v>
      </c>
      <c r="B10" s="124"/>
      <c r="C10" s="124"/>
      <c r="D10" s="124"/>
      <c r="E10" s="124"/>
      <c r="F10" s="55"/>
      <c r="G10" s="55"/>
      <c r="H10" s="55"/>
      <c r="I10" s="55"/>
      <c r="J10" s="55"/>
      <c r="K10" s="55"/>
    </row>
    <row r="11" spans="1:11" x14ac:dyDescent="0.25">
      <c r="A11" s="32" t="s">
        <v>2</v>
      </c>
      <c r="B11" s="35"/>
      <c r="C11" s="35"/>
      <c r="D11" s="35"/>
      <c r="E11" s="35"/>
      <c r="F11" s="54">
        <f t="shared" ref="F11:K11" si="1">F12+F13</f>
        <v>1214387.6500000001</v>
      </c>
      <c r="G11" s="54">
        <f t="shared" si="1"/>
        <v>1197901.3600000001</v>
      </c>
      <c r="H11" s="54">
        <f t="shared" si="1"/>
        <v>1459123.48</v>
      </c>
      <c r="I11" s="54">
        <f t="shared" si="1"/>
        <v>1655383.02</v>
      </c>
      <c r="J11" s="54">
        <f t="shared" si="1"/>
        <v>1662728.38</v>
      </c>
      <c r="K11" s="54">
        <f t="shared" si="1"/>
        <v>1670110.4</v>
      </c>
    </row>
    <row r="12" spans="1:11" x14ac:dyDescent="0.25">
      <c r="A12" s="127" t="s">
        <v>121</v>
      </c>
      <c r="B12" s="128"/>
      <c r="C12" s="128"/>
      <c r="D12" s="128"/>
      <c r="E12" s="128"/>
      <c r="F12" s="55">
        <v>1201760.0900000001</v>
      </c>
      <c r="G12" s="55">
        <v>1188301.3600000001</v>
      </c>
      <c r="H12" s="55">
        <v>1448673.48</v>
      </c>
      <c r="I12" s="55">
        <f>I9-I13</f>
        <v>1643783.02</v>
      </c>
      <c r="J12" s="55">
        <f>J9-11600</f>
        <v>1651128.38</v>
      </c>
      <c r="K12" s="56">
        <f>K9-K13</f>
        <v>1658510.4</v>
      </c>
    </row>
    <row r="13" spans="1:11" x14ac:dyDescent="0.25">
      <c r="A13" s="123" t="s">
        <v>122</v>
      </c>
      <c r="B13" s="124"/>
      <c r="C13" s="124"/>
      <c r="D13" s="124"/>
      <c r="E13" s="124"/>
      <c r="F13" s="57">
        <v>12627.56</v>
      </c>
      <c r="G13" s="57">
        <v>9600</v>
      </c>
      <c r="H13" s="57">
        <v>10450</v>
      </c>
      <c r="I13" s="57">
        <v>11600</v>
      </c>
      <c r="J13" s="57">
        <v>11600</v>
      </c>
      <c r="K13" s="57">
        <v>11600</v>
      </c>
    </row>
    <row r="14" spans="1:11" x14ac:dyDescent="0.25">
      <c r="A14" s="125" t="s">
        <v>3</v>
      </c>
      <c r="B14" s="126"/>
      <c r="C14" s="126"/>
      <c r="D14" s="126"/>
      <c r="E14" s="126"/>
      <c r="F14" s="54">
        <f>F8-F11</f>
        <v>-4760.5900000000838</v>
      </c>
      <c r="G14" s="54">
        <v>0</v>
      </c>
      <c r="H14" s="54">
        <f>H8-H11</f>
        <v>443.80000000004657</v>
      </c>
      <c r="I14" s="54">
        <f t="shared" ref="I14:K14" si="2">I8-I11</f>
        <v>0</v>
      </c>
      <c r="J14" s="54">
        <f t="shared" si="2"/>
        <v>0</v>
      </c>
      <c r="K14" s="54">
        <f t="shared" si="2"/>
        <v>0</v>
      </c>
    </row>
    <row r="15" spans="1:11" ht="18" x14ac:dyDescent="0.25">
      <c r="A15" s="21"/>
      <c r="B15" s="19"/>
      <c r="C15" s="19"/>
      <c r="D15" s="19"/>
      <c r="E15" s="19"/>
      <c r="F15" s="19"/>
      <c r="G15" s="19"/>
      <c r="H15" s="19"/>
      <c r="I15" s="20"/>
      <c r="J15" s="20"/>
      <c r="K15" s="20"/>
    </row>
    <row r="16" spans="1:11" ht="18" customHeight="1" x14ac:dyDescent="0.25">
      <c r="A16" s="121" t="s">
        <v>35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ht="18" x14ac:dyDescent="0.25">
      <c r="A17" s="21"/>
      <c r="B17" s="19"/>
      <c r="C17" s="19"/>
      <c r="D17" s="19"/>
      <c r="E17" s="19"/>
      <c r="F17" s="19"/>
      <c r="G17" s="19"/>
      <c r="H17" s="19"/>
      <c r="I17" s="20"/>
      <c r="J17" s="20"/>
      <c r="K17" s="20"/>
    </row>
    <row r="18" spans="1:11" ht="25.5" x14ac:dyDescent="0.25">
      <c r="A18" s="27"/>
      <c r="B18" s="28"/>
      <c r="C18" s="28"/>
      <c r="D18" s="29"/>
      <c r="E18" s="30"/>
      <c r="F18" s="3" t="s">
        <v>157</v>
      </c>
      <c r="G18" s="3" t="s">
        <v>158</v>
      </c>
      <c r="H18" s="3" t="s">
        <v>159</v>
      </c>
      <c r="I18" s="3" t="s">
        <v>160</v>
      </c>
      <c r="J18" s="3" t="s">
        <v>118</v>
      </c>
      <c r="K18" s="3" t="s">
        <v>161</v>
      </c>
    </row>
    <row r="19" spans="1:11" ht="15.75" customHeight="1" x14ac:dyDescent="0.25">
      <c r="A19" s="123" t="s">
        <v>123</v>
      </c>
      <c r="B19" s="124"/>
      <c r="C19" s="124"/>
      <c r="D19" s="124"/>
      <c r="E19" s="124"/>
      <c r="F19" s="57"/>
      <c r="G19" s="57"/>
      <c r="H19" s="57"/>
      <c r="I19" s="57"/>
      <c r="J19" s="57"/>
      <c r="K19" s="56"/>
    </row>
    <row r="20" spans="1:11" x14ac:dyDescent="0.25">
      <c r="A20" s="123" t="s">
        <v>124</v>
      </c>
      <c r="B20" s="124"/>
      <c r="C20" s="124"/>
      <c r="D20" s="124"/>
      <c r="E20" s="124"/>
      <c r="F20" s="57"/>
      <c r="G20" s="57"/>
      <c r="H20" s="57"/>
      <c r="I20" s="57"/>
      <c r="J20" s="57"/>
      <c r="K20" s="56"/>
    </row>
    <row r="21" spans="1:11" x14ac:dyDescent="0.25">
      <c r="A21" s="125" t="s">
        <v>5</v>
      </c>
      <c r="B21" s="126"/>
      <c r="C21" s="126"/>
      <c r="D21" s="126"/>
      <c r="E21" s="126"/>
      <c r="F21" s="54">
        <f>F19-F20</f>
        <v>0</v>
      </c>
      <c r="G21" s="54">
        <f t="shared" ref="G21:K21" si="3">G19-G20</f>
        <v>0</v>
      </c>
      <c r="H21" s="54">
        <f t="shared" ref="H21" si="4">H19-H20</f>
        <v>0</v>
      </c>
      <c r="I21" s="54">
        <f t="shared" si="3"/>
        <v>0</v>
      </c>
      <c r="J21" s="54">
        <f t="shared" si="3"/>
        <v>0</v>
      </c>
      <c r="K21" s="54">
        <f t="shared" si="3"/>
        <v>0</v>
      </c>
    </row>
    <row r="22" spans="1:11" x14ac:dyDescent="0.25">
      <c r="A22" s="125" t="s">
        <v>6</v>
      </c>
      <c r="B22" s="126"/>
      <c r="C22" s="126"/>
      <c r="D22" s="126"/>
      <c r="E22" s="126"/>
      <c r="F22" s="54">
        <f>F14+F21</f>
        <v>-4760.5900000000838</v>
      </c>
      <c r="G22" s="54">
        <f t="shared" ref="G22:K22" si="5">G14+G21</f>
        <v>0</v>
      </c>
      <c r="H22" s="54">
        <f t="shared" ref="H22" si="6">H14+H21</f>
        <v>443.80000000004657</v>
      </c>
      <c r="I22" s="54">
        <f t="shared" si="5"/>
        <v>0</v>
      </c>
      <c r="J22" s="54">
        <f t="shared" si="5"/>
        <v>0</v>
      </c>
      <c r="K22" s="54">
        <f t="shared" si="5"/>
        <v>0</v>
      </c>
    </row>
    <row r="23" spans="1:11" ht="18" x14ac:dyDescent="0.25">
      <c r="A23" s="18"/>
      <c r="B23" s="19"/>
      <c r="C23" s="19"/>
      <c r="D23" s="19"/>
      <c r="E23" s="19"/>
      <c r="F23" s="19"/>
      <c r="G23" s="19"/>
      <c r="H23" s="19"/>
      <c r="I23" s="20"/>
      <c r="J23" s="20"/>
      <c r="K23" s="20"/>
    </row>
    <row r="24" spans="1:11" ht="15.75" x14ac:dyDescent="0.25">
      <c r="A24" s="121" t="s">
        <v>125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ht="15.75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ht="23.25" customHeight="1" x14ac:dyDescent="0.25">
      <c r="A26" s="27"/>
      <c r="B26" s="28"/>
      <c r="C26" s="28"/>
      <c r="D26" s="29"/>
      <c r="E26" s="30"/>
      <c r="F26" s="3" t="s">
        <v>157</v>
      </c>
      <c r="G26" s="3" t="s">
        <v>158</v>
      </c>
      <c r="H26" s="3" t="s">
        <v>159</v>
      </c>
      <c r="I26" s="3" t="s">
        <v>160</v>
      </c>
      <c r="J26" s="3" t="s">
        <v>118</v>
      </c>
      <c r="K26" s="3" t="s">
        <v>161</v>
      </c>
    </row>
    <row r="27" spans="1:11" ht="30" customHeight="1" x14ac:dyDescent="0.25">
      <c r="A27" s="137" t="s">
        <v>126</v>
      </c>
      <c r="B27" s="138"/>
      <c r="C27" s="138"/>
      <c r="D27" s="138"/>
      <c r="E27" s="139"/>
      <c r="F27" s="58">
        <v>2774.52</v>
      </c>
      <c r="G27" s="58">
        <v>0</v>
      </c>
      <c r="H27" s="58">
        <v>-443.8</v>
      </c>
      <c r="I27" s="58">
        <v>0</v>
      </c>
      <c r="J27" s="58">
        <v>0</v>
      </c>
      <c r="K27" s="59">
        <v>0</v>
      </c>
    </row>
    <row r="28" spans="1:11" ht="15" customHeight="1" x14ac:dyDescent="0.25">
      <c r="A28" s="125" t="s">
        <v>127</v>
      </c>
      <c r="B28" s="126"/>
      <c r="C28" s="126"/>
      <c r="D28" s="126"/>
      <c r="E28" s="126"/>
      <c r="F28" s="60"/>
      <c r="G28" s="60">
        <f t="shared" ref="G28:K28" si="7">G22+G27</f>
        <v>0</v>
      </c>
      <c r="H28" s="60"/>
      <c r="I28" s="60">
        <f t="shared" si="7"/>
        <v>0</v>
      </c>
      <c r="J28" s="60">
        <f t="shared" si="7"/>
        <v>0</v>
      </c>
      <c r="K28" s="61">
        <f t="shared" si="7"/>
        <v>0</v>
      </c>
    </row>
    <row r="29" spans="1:11" ht="25.5" customHeight="1" x14ac:dyDescent="0.25">
      <c r="A29" s="129" t="s">
        <v>128</v>
      </c>
      <c r="B29" s="134"/>
      <c r="C29" s="134"/>
      <c r="D29" s="134"/>
      <c r="E29" s="135"/>
      <c r="F29" s="60">
        <f>F14+F21+F27-F28</f>
        <v>-1986.0700000000838</v>
      </c>
      <c r="G29" s="60">
        <f t="shared" ref="G29:K29" si="8">G14+G21+G27-G28</f>
        <v>0</v>
      </c>
      <c r="H29" s="60">
        <f t="shared" ref="H29" si="9">H14+H21+H27-H28</f>
        <v>4.6554760047001764E-11</v>
      </c>
      <c r="I29" s="60">
        <f t="shared" si="8"/>
        <v>0</v>
      </c>
      <c r="J29" s="60">
        <f t="shared" si="8"/>
        <v>0</v>
      </c>
      <c r="K29" s="61">
        <f t="shared" si="8"/>
        <v>0</v>
      </c>
    </row>
    <row r="30" spans="1:11" ht="15" customHeight="1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 ht="11.25" customHeight="1" x14ac:dyDescent="0.25">
      <c r="A31" s="136" t="s">
        <v>129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</row>
    <row r="32" spans="1:11" ht="29.25" customHeight="1" x14ac:dyDescent="0.25">
      <c r="A32" s="45"/>
      <c r="B32" s="46"/>
      <c r="C32" s="46"/>
      <c r="D32" s="46"/>
      <c r="E32" s="46"/>
      <c r="F32" s="46"/>
      <c r="G32" s="46"/>
      <c r="H32" s="46"/>
      <c r="I32" s="47"/>
      <c r="J32" s="47"/>
      <c r="K32" s="47"/>
    </row>
    <row r="33" spans="1:11" ht="25.5" x14ac:dyDescent="0.25">
      <c r="A33" s="48"/>
      <c r="B33" s="49"/>
      <c r="C33" s="49"/>
      <c r="D33" s="50"/>
      <c r="E33" s="51"/>
      <c r="F33" s="3" t="s">
        <v>157</v>
      </c>
      <c r="G33" s="3" t="s">
        <v>158</v>
      </c>
      <c r="H33" s="3" t="s">
        <v>159</v>
      </c>
      <c r="I33" s="3" t="s">
        <v>160</v>
      </c>
      <c r="J33" s="3" t="s">
        <v>118</v>
      </c>
      <c r="K33" s="3" t="s">
        <v>161</v>
      </c>
    </row>
    <row r="34" spans="1:11" x14ac:dyDescent="0.25">
      <c r="A34" s="137" t="s">
        <v>126</v>
      </c>
      <c r="B34" s="138"/>
      <c r="C34" s="138"/>
      <c r="D34" s="138"/>
      <c r="E34" s="139"/>
      <c r="F34" s="58">
        <v>0</v>
      </c>
      <c r="G34" s="58">
        <f>F37</f>
        <v>0</v>
      </c>
      <c r="H34" s="58">
        <f>G37</f>
        <v>0</v>
      </c>
      <c r="I34" s="58">
        <f>G37</f>
        <v>0</v>
      </c>
      <c r="J34" s="58">
        <f>I37</f>
        <v>0</v>
      </c>
      <c r="K34" s="59">
        <f>J37</f>
        <v>0</v>
      </c>
    </row>
    <row r="35" spans="1:11" ht="27" customHeight="1" x14ac:dyDescent="0.25">
      <c r="A35" s="137" t="s">
        <v>4</v>
      </c>
      <c r="B35" s="138"/>
      <c r="C35" s="138"/>
      <c r="D35" s="138"/>
      <c r="E35" s="139"/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9">
        <v>0</v>
      </c>
    </row>
    <row r="36" spans="1:11" x14ac:dyDescent="0.25">
      <c r="A36" s="137" t="s">
        <v>130</v>
      </c>
      <c r="B36" s="140"/>
      <c r="C36" s="140"/>
      <c r="D36" s="140"/>
      <c r="E36" s="141"/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9">
        <v>0</v>
      </c>
    </row>
    <row r="37" spans="1:11" ht="15" customHeight="1" x14ac:dyDescent="0.25">
      <c r="A37" s="125" t="s">
        <v>127</v>
      </c>
      <c r="B37" s="126"/>
      <c r="C37" s="126"/>
      <c r="D37" s="126"/>
      <c r="E37" s="126"/>
      <c r="F37" s="62">
        <f>F34-F35+F36</f>
        <v>0</v>
      </c>
      <c r="G37" s="62">
        <f t="shared" ref="G37:K37" si="10">G34-G35+G36</f>
        <v>0</v>
      </c>
      <c r="H37" s="62">
        <f t="shared" ref="H37" si="11">H34-H35+H36</f>
        <v>0</v>
      </c>
      <c r="I37" s="62">
        <f t="shared" si="10"/>
        <v>0</v>
      </c>
      <c r="J37" s="62">
        <f t="shared" si="10"/>
        <v>0</v>
      </c>
      <c r="K37" s="63">
        <f t="shared" si="10"/>
        <v>0</v>
      </c>
    </row>
    <row r="39" spans="1:11" x14ac:dyDescent="0.25">
      <c r="A39" s="142" t="s">
        <v>131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</row>
  </sheetData>
  <mergeCells count="24">
    <mergeCell ref="A34:E34"/>
    <mergeCell ref="A35:E35"/>
    <mergeCell ref="A36:E36"/>
    <mergeCell ref="A37:E37"/>
    <mergeCell ref="A39:K39"/>
    <mergeCell ref="A22:E22"/>
    <mergeCell ref="A24:K24"/>
    <mergeCell ref="A28:E28"/>
    <mergeCell ref="A29:E29"/>
    <mergeCell ref="A31:K31"/>
    <mergeCell ref="A27:E27"/>
    <mergeCell ref="A12:E12"/>
    <mergeCell ref="A8:E8"/>
    <mergeCell ref="A9:E9"/>
    <mergeCell ref="A10:E10"/>
    <mergeCell ref="A1:K1"/>
    <mergeCell ref="A3:K3"/>
    <mergeCell ref="A5:K5"/>
    <mergeCell ref="A16:K16"/>
    <mergeCell ref="A19:E19"/>
    <mergeCell ref="A20:E20"/>
    <mergeCell ref="A21:E21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opLeftCell="A102" workbookViewId="0">
      <selection activeCell="F114" sqref="F1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5.42578125" bestFit="1" customWidth="1"/>
    <col min="5" max="5" width="24.7109375" customWidth="1"/>
    <col min="6" max="6" width="25.28515625" customWidth="1"/>
    <col min="7" max="7" width="22.85546875" customWidth="1"/>
    <col min="8" max="9" width="25.28515625" customWidth="1"/>
    <col min="10" max="10" width="19.42578125" customWidth="1"/>
  </cols>
  <sheetData>
    <row r="1" spans="1:10" ht="42" customHeight="1" x14ac:dyDescent="0.25">
      <c r="A1" s="121" t="s">
        <v>173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customHeight="1" x14ac:dyDescent="0.25">
      <c r="A2" s="4"/>
      <c r="B2" s="4"/>
      <c r="C2" s="4"/>
      <c r="D2" s="4"/>
      <c r="E2" s="21"/>
      <c r="F2" s="4"/>
      <c r="G2" s="4"/>
      <c r="H2" s="4"/>
      <c r="I2" s="4"/>
    </row>
    <row r="3" spans="1:10" ht="15.75" customHeight="1" x14ac:dyDescent="0.25">
      <c r="A3" s="121" t="s">
        <v>28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8" x14ac:dyDescent="0.25">
      <c r="A4" s="4"/>
      <c r="B4" s="4"/>
      <c r="C4" s="4"/>
      <c r="D4" s="4"/>
      <c r="E4" s="21"/>
      <c r="F4" s="4"/>
      <c r="G4" s="4"/>
      <c r="H4" s="5"/>
      <c r="I4" s="5"/>
    </row>
    <row r="5" spans="1:10" ht="18" customHeight="1" x14ac:dyDescent="0.25">
      <c r="A5" s="121" t="s">
        <v>8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18" x14ac:dyDescent="0.25">
      <c r="A6" s="4"/>
      <c r="B6" s="4"/>
      <c r="C6" s="4"/>
      <c r="D6" s="4"/>
      <c r="E6" s="21"/>
      <c r="F6" s="4"/>
      <c r="G6" s="4"/>
      <c r="H6" s="5"/>
      <c r="I6" s="5"/>
    </row>
    <row r="7" spans="1:10" ht="15.75" customHeight="1" x14ac:dyDescent="0.25">
      <c r="A7" s="121" t="s">
        <v>1</v>
      </c>
      <c r="B7" s="121"/>
      <c r="C7" s="121"/>
      <c r="D7" s="121"/>
      <c r="E7" s="121"/>
      <c r="F7" s="121"/>
      <c r="G7" s="121"/>
      <c r="H7" s="121"/>
      <c r="I7" s="121"/>
      <c r="J7" s="121"/>
    </row>
    <row r="8" spans="1:10" ht="18" x14ac:dyDescent="0.25">
      <c r="A8" s="4"/>
      <c r="B8" s="4"/>
      <c r="C8" s="4"/>
      <c r="D8" s="4"/>
      <c r="E8" s="21"/>
      <c r="F8" s="4"/>
      <c r="G8" s="4"/>
      <c r="H8" s="5"/>
      <c r="I8" s="5"/>
    </row>
    <row r="9" spans="1:10" ht="25.5" x14ac:dyDescent="0.25">
      <c r="A9" s="17" t="s">
        <v>9</v>
      </c>
      <c r="B9" s="16" t="s">
        <v>10</v>
      </c>
      <c r="C9" s="16" t="s">
        <v>11</v>
      </c>
      <c r="D9" s="16" t="s">
        <v>7</v>
      </c>
      <c r="E9" s="16" t="s">
        <v>162</v>
      </c>
      <c r="F9" s="17" t="s">
        <v>163</v>
      </c>
      <c r="G9" s="17" t="s">
        <v>159</v>
      </c>
      <c r="H9" s="17" t="s">
        <v>164</v>
      </c>
      <c r="I9" s="17" t="s">
        <v>42</v>
      </c>
      <c r="J9" s="17" t="s">
        <v>165</v>
      </c>
    </row>
    <row r="10" spans="1:10" ht="15.75" customHeight="1" x14ac:dyDescent="0.25">
      <c r="A10" s="8">
        <v>6</v>
      </c>
      <c r="B10" s="8"/>
      <c r="C10" s="8"/>
      <c r="D10" s="8" t="s">
        <v>12</v>
      </c>
      <c r="E10" s="90">
        <f>E11+E17+E20+E23</f>
        <v>1209627.06</v>
      </c>
      <c r="F10" s="94">
        <f>F11+F14+F17+F23</f>
        <v>1197901.3600000001</v>
      </c>
      <c r="G10" s="94">
        <f>G11+G17+G20+G23</f>
        <v>1459467.28</v>
      </c>
      <c r="H10" s="94">
        <f>H11+H14+H17+H20+H23</f>
        <v>1655383.02</v>
      </c>
      <c r="I10" s="94">
        <f t="shared" ref="I10:J10" si="0">I11+I14+I17+I20+I23</f>
        <v>1662728.35</v>
      </c>
      <c r="J10" s="94">
        <f t="shared" si="0"/>
        <v>1670110.4</v>
      </c>
    </row>
    <row r="11" spans="1:10" ht="25.5" x14ac:dyDescent="0.25">
      <c r="A11" s="8"/>
      <c r="B11" s="13">
        <v>63</v>
      </c>
      <c r="C11" s="13"/>
      <c r="D11" s="13" t="s">
        <v>37</v>
      </c>
      <c r="E11" s="91">
        <f t="shared" ref="E11:J11" si="1">E12</f>
        <v>1083285.1100000001</v>
      </c>
      <c r="F11" s="64">
        <f t="shared" si="1"/>
        <v>1086400</v>
      </c>
      <c r="G11" s="64">
        <f t="shared" si="1"/>
        <v>1328960.52</v>
      </c>
      <c r="H11" s="64">
        <f t="shared" si="1"/>
        <v>1527320</v>
      </c>
      <c r="I11" s="64">
        <f t="shared" si="1"/>
        <v>1534665.33</v>
      </c>
      <c r="J11" s="64">
        <f t="shared" si="1"/>
        <v>1542047.38</v>
      </c>
    </row>
    <row r="12" spans="1:10" x14ac:dyDescent="0.25">
      <c r="A12" s="9"/>
      <c r="B12" s="9"/>
      <c r="C12" s="10" t="s">
        <v>44</v>
      </c>
      <c r="D12" s="10" t="s">
        <v>45</v>
      </c>
      <c r="E12" s="92">
        <v>1083285.1100000001</v>
      </c>
      <c r="F12" s="64">
        <v>1086400</v>
      </c>
      <c r="G12" s="64">
        <v>1328960.52</v>
      </c>
      <c r="H12" s="64">
        <v>1527320</v>
      </c>
      <c r="I12" s="64">
        <v>1534665.33</v>
      </c>
      <c r="J12" s="64">
        <v>1542047.38</v>
      </c>
    </row>
    <row r="13" spans="1:10" x14ac:dyDescent="0.25">
      <c r="A13" s="9"/>
      <c r="B13" s="24"/>
      <c r="C13" s="10" t="s">
        <v>46</v>
      </c>
      <c r="D13" s="10" t="s">
        <v>47</v>
      </c>
      <c r="E13" s="92"/>
      <c r="F13" s="64"/>
      <c r="G13" s="64"/>
      <c r="H13" s="64"/>
      <c r="I13" s="64"/>
      <c r="J13" s="64"/>
    </row>
    <row r="14" spans="1:10" x14ac:dyDescent="0.25">
      <c r="A14" s="9"/>
      <c r="B14" s="13">
        <v>64</v>
      </c>
      <c r="C14" s="13"/>
      <c r="D14" s="13" t="s">
        <v>50</v>
      </c>
      <c r="E14" s="91"/>
      <c r="F14" s="64">
        <f>F15</f>
        <v>1</v>
      </c>
      <c r="G14" s="64"/>
      <c r="H14" s="64">
        <f t="shared" ref="H14:J15" si="2">H15</f>
        <v>1</v>
      </c>
      <c r="I14" s="64">
        <f t="shared" si="2"/>
        <v>1</v>
      </c>
      <c r="J14" s="64">
        <f t="shared" si="2"/>
        <v>1</v>
      </c>
    </row>
    <row r="15" spans="1:10" s="36" customFormat="1" x14ac:dyDescent="0.25">
      <c r="A15" s="10"/>
      <c r="B15" s="15"/>
      <c r="C15" s="15" t="s">
        <v>51</v>
      </c>
      <c r="D15" s="15" t="s">
        <v>52</v>
      </c>
      <c r="E15" s="91"/>
      <c r="F15" s="64">
        <v>1</v>
      </c>
      <c r="G15" s="64"/>
      <c r="H15" s="64">
        <f t="shared" si="2"/>
        <v>1</v>
      </c>
      <c r="I15" s="64">
        <f t="shared" si="2"/>
        <v>1</v>
      </c>
      <c r="J15" s="64">
        <f t="shared" si="2"/>
        <v>1</v>
      </c>
    </row>
    <row r="16" spans="1:10" s="36" customFormat="1" x14ac:dyDescent="0.25">
      <c r="A16" s="10"/>
      <c r="B16" s="13">
        <v>64</v>
      </c>
      <c r="C16" s="13"/>
      <c r="D16" s="13" t="s">
        <v>50</v>
      </c>
      <c r="E16" s="91"/>
      <c r="F16" s="64"/>
      <c r="G16" s="64"/>
      <c r="H16" s="64">
        <v>1</v>
      </c>
      <c r="I16" s="64">
        <v>1</v>
      </c>
      <c r="J16" s="64">
        <v>1</v>
      </c>
    </row>
    <row r="17" spans="1:10" ht="25.5" x14ac:dyDescent="0.25">
      <c r="A17" s="9"/>
      <c r="B17" s="13">
        <v>65</v>
      </c>
      <c r="C17" s="13"/>
      <c r="D17" s="13" t="s">
        <v>53</v>
      </c>
      <c r="E17" s="91">
        <f>E18+E19</f>
        <v>10755.5</v>
      </c>
      <c r="F17" s="64">
        <f>F19</f>
        <v>10567.82</v>
      </c>
      <c r="G17" s="64">
        <f>G19</f>
        <v>18950</v>
      </c>
      <c r="H17" s="64">
        <f>H19</f>
        <v>20400</v>
      </c>
      <c r="I17" s="64">
        <f>I19</f>
        <v>20400</v>
      </c>
      <c r="J17" s="64">
        <f>J19</f>
        <v>20400</v>
      </c>
    </row>
    <row r="18" spans="1:10" s="36" customFormat="1" x14ac:dyDescent="0.25">
      <c r="A18" s="10"/>
      <c r="B18" s="15"/>
      <c r="C18" s="15" t="s">
        <v>51</v>
      </c>
      <c r="D18" s="15" t="s">
        <v>52</v>
      </c>
      <c r="E18" s="91">
        <v>25</v>
      </c>
      <c r="F18" s="64"/>
      <c r="G18" s="64"/>
      <c r="H18" s="64"/>
      <c r="I18" s="64"/>
      <c r="J18" s="64"/>
    </row>
    <row r="19" spans="1:10" ht="25.5" x14ac:dyDescent="0.25">
      <c r="A19" s="9"/>
      <c r="B19" s="9"/>
      <c r="C19" s="10" t="s">
        <v>48</v>
      </c>
      <c r="D19" s="14" t="s">
        <v>49</v>
      </c>
      <c r="E19" s="93">
        <v>10730.5</v>
      </c>
      <c r="F19" s="64">
        <v>10567.82</v>
      </c>
      <c r="G19" s="64">
        <v>18950</v>
      </c>
      <c r="H19" s="64">
        <v>20400</v>
      </c>
      <c r="I19" s="64">
        <v>20400</v>
      </c>
      <c r="J19" s="64">
        <v>20400</v>
      </c>
    </row>
    <row r="20" spans="1:10" ht="38.25" x14ac:dyDescent="0.25">
      <c r="A20" s="9"/>
      <c r="B20" s="13">
        <v>66</v>
      </c>
      <c r="C20" s="13"/>
      <c r="D20" s="13" t="s">
        <v>54</v>
      </c>
      <c r="E20" s="91">
        <f>E21</f>
        <v>90.78</v>
      </c>
      <c r="F20" s="64"/>
      <c r="G20" s="64">
        <f>G22</f>
        <v>2400</v>
      </c>
      <c r="H20" s="64">
        <f>H21</f>
        <v>30.26</v>
      </c>
      <c r="I20" s="64">
        <f>I21</f>
        <v>30.26</v>
      </c>
      <c r="J20" s="64">
        <f>J21</f>
        <v>30.26</v>
      </c>
    </row>
    <row r="21" spans="1:10" s="36" customFormat="1" x14ac:dyDescent="0.25">
      <c r="A21" s="10"/>
      <c r="B21" s="15"/>
      <c r="C21" s="15" t="s">
        <v>51</v>
      </c>
      <c r="D21" s="15" t="s">
        <v>52</v>
      </c>
      <c r="E21" s="91">
        <v>90.78</v>
      </c>
      <c r="F21" s="64"/>
      <c r="G21" s="64"/>
      <c r="H21" s="64">
        <v>30.26</v>
      </c>
      <c r="I21" s="64">
        <v>30.26</v>
      </c>
      <c r="J21" s="64">
        <v>30.26</v>
      </c>
    </row>
    <row r="22" spans="1:10" s="36" customFormat="1" x14ac:dyDescent="0.25">
      <c r="A22" s="10"/>
      <c r="B22" s="15"/>
      <c r="C22" s="15" t="s">
        <v>55</v>
      </c>
      <c r="D22" s="15" t="s">
        <v>56</v>
      </c>
      <c r="E22" s="91"/>
      <c r="F22" s="64"/>
      <c r="G22" s="64">
        <v>2400</v>
      </c>
      <c r="H22" s="64"/>
      <c r="I22" s="64"/>
      <c r="J22" s="64"/>
    </row>
    <row r="23" spans="1:10" ht="25.5" x14ac:dyDescent="0.25">
      <c r="A23" s="9"/>
      <c r="B23" s="9">
        <v>67</v>
      </c>
      <c r="C23" s="10"/>
      <c r="D23" s="13" t="s">
        <v>39</v>
      </c>
      <c r="E23" s="91">
        <f t="shared" ref="E23:J23" si="3">E24+E25</f>
        <v>115495.67000000001</v>
      </c>
      <c r="F23" s="64">
        <f t="shared" si="3"/>
        <v>100932.54000000001</v>
      </c>
      <c r="G23" s="64">
        <f t="shared" si="3"/>
        <v>109156.76000000001</v>
      </c>
      <c r="H23" s="64">
        <f t="shared" si="3"/>
        <v>107631.76000000001</v>
      </c>
      <c r="I23" s="64">
        <f t="shared" si="3"/>
        <v>107631.76000000001</v>
      </c>
      <c r="J23" s="64">
        <f t="shared" si="3"/>
        <v>107631.76000000001</v>
      </c>
    </row>
    <row r="24" spans="1:10" x14ac:dyDescent="0.25">
      <c r="A24" s="13"/>
      <c r="B24" s="13"/>
      <c r="C24" s="10" t="s">
        <v>57</v>
      </c>
      <c r="D24" s="10" t="s">
        <v>13</v>
      </c>
      <c r="E24" s="92">
        <v>829.96</v>
      </c>
      <c r="F24" s="64">
        <v>729.96</v>
      </c>
      <c r="G24" s="64">
        <f>729.96+1525</f>
        <v>2254.96</v>
      </c>
      <c r="H24" s="64">
        <v>729.96</v>
      </c>
      <c r="I24" s="64">
        <v>729.96</v>
      </c>
      <c r="J24" s="64">
        <v>729.96</v>
      </c>
    </row>
    <row r="25" spans="1:10" x14ac:dyDescent="0.25">
      <c r="A25" s="13"/>
      <c r="B25" s="13"/>
      <c r="C25" s="10" t="s">
        <v>62</v>
      </c>
      <c r="D25" s="10" t="s">
        <v>63</v>
      </c>
      <c r="E25" s="92">
        <v>114665.71</v>
      </c>
      <c r="F25" s="64">
        <v>100202.58</v>
      </c>
      <c r="G25" s="64">
        <v>106901.8</v>
      </c>
      <c r="H25" s="64">
        <v>106901.8</v>
      </c>
      <c r="I25" s="64">
        <v>106901.8</v>
      </c>
      <c r="J25" s="64">
        <v>106901.8</v>
      </c>
    </row>
    <row r="26" spans="1:10" ht="25.5" x14ac:dyDescent="0.25">
      <c r="A26" s="9"/>
      <c r="B26" s="9"/>
      <c r="C26" s="10" t="s">
        <v>48</v>
      </c>
      <c r="D26" s="14" t="s">
        <v>49</v>
      </c>
      <c r="E26" s="93"/>
      <c r="F26" s="64"/>
      <c r="G26" s="64"/>
      <c r="H26" s="64"/>
      <c r="I26" s="64"/>
      <c r="J26" s="64"/>
    </row>
    <row r="27" spans="1:10" x14ac:dyDescent="0.25">
      <c r="A27" s="9"/>
      <c r="B27" s="24"/>
      <c r="C27" s="10" t="s">
        <v>60</v>
      </c>
      <c r="D27" s="10" t="s">
        <v>61</v>
      </c>
      <c r="E27" s="92"/>
      <c r="F27" s="64"/>
      <c r="G27" s="64"/>
      <c r="H27" s="64"/>
      <c r="I27" s="64"/>
      <c r="J27" s="64"/>
    </row>
    <row r="28" spans="1:10" x14ac:dyDescent="0.25">
      <c r="A28" s="9"/>
      <c r="B28" s="24"/>
      <c r="C28" s="10"/>
      <c r="D28" s="14"/>
      <c r="E28" s="93"/>
      <c r="F28" s="64"/>
      <c r="G28" s="64"/>
      <c r="H28" s="64"/>
      <c r="I28" s="64"/>
      <c r="J28" s="64"/>
    </row>
    <row r="29" spans="1:10" x14ac:dyDescent="0.25">
      <c r="A29" s="11">
        <v>7</v>
      </c>
      <c r="B29" s="12"/>
      <c r="C29" s="12"/>
      <c r="D29" s="22" t="s">
        <v>14</v>
      </c>
      <c r="E29" s="90"/>
      <c r="F29" s="64"/>
      <c r="G29" s="64"/>
      <c r="H29" s="64"/>
      <c r="I29" s="64"/>
      <c r="J29" s="64"/>
    </row>
    <row r="30" spans="1:10" x14ac:dyDescent="0.25">
      <c r="A30" s="13"/>
      <c r="B30" s="13">
        <v>72</v>
      </c>
      <c r="C30" s="13"/>
      <c r="D30" s="23" t="s">
        <v>36</v>
      </c>
      <c r="E30" s="91"/>
      <c r="F30" s="64"/>
      <c r="G30" s="64"/>
      <c r="H30" s="64"/>
      <c r="I30" s="64"/>
      <c r="J30" s="69"/>
    </row>
    <row r="31" spans="1:10" x14ac:dyDescent="0.25">
      <c r="A31" s="13"/>
      <c r="B31" s="13"/>
      <c r="C31" s="10" t="s">
        <v>58</v>
      </c>
      <c r="D31" s="10" t="s">
        <v>59</v>
      </c>
      <c r="E31" s="92"/>
      <c r="F31" s="64"/>
      <c r="G31" s="64"/>
      <c r="H31" s="64"/>
      <c r="I31" s="64"/>
      <c r="J31" s="69"/>
    </row>
    <row r="33" spans="1:10" ht="15.75" customHeight="1" x14ac:dyDescent="0.25">
      <c r="A33" s="121" t="s">
        <v>15</v>
      </c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 ht="18" x14ac:dyDescent="0.25">
      <c r="A34" s="4"/>
      <c r="B34" s="4"/>
      <c r="C34" s="4"/>
      <c r="D34" s="4"/>
      <c r="E34" s="21"/>
      <c r="F34" s="4"/>
      <c r="G34" s="4"/>
      <c r="H34" s="5"/>
      <c r="I34" s="5"/>
    </row>
    <row r="35" spans="1:10" ht="25.5" x14ac:dyDescent="0.25">
      <c r="A35" s="17" t="s">
        <v>9</v>
      </c>
      <c r="B35" s="16" t="s">
        <v>10</v>
      </c>
      <c r="C35" s="16" t="s">
        <v>11</v>
      </c>
      <c r="D35" s="16" t="s">
        <v>16</v>
      </c>
      <c r="E35" s="16" t="s">
        <v>162</v>
      </c>
      <c r="F35" s="17" t="s">
        <v>163</v>
      </c>
      <c r="G35" s="17" t="s">
        <v>159</v>
      </c>
      <c r="H35" s="17" t="s">
        <v>164</v>
      </c>
      <c r="I35" s="17" t="s">
        <v>42</v>
      </c>
      <c r="J35" s="17" t="s">
        <v>165</v>
      </c>
    </row>
    <row r="36" spans="1:10" ht="15.75" customHeight="1" x14ac:dyDescent="0.25">
      <c r="A36" s="8">
        <v>3</v>
      </c>
      <c r="B36" s="8"/>
      <c r="C36" s="8"/>
      <c r="D36" s="8" t="s">
        <v>17</v>
      </c>
      <c r="E36" s="90">
        <f>E37+E47+E57+E77</f>
        <v>1201760.0900000001</v>
      </c>
      <c r="F36" s="94">
        <f>F37+F47+F57</f>
        <v>1188301.3599999999</v>
      </c>
      <c r="G36" s="94">
        <f>G37+G47+G57+G77</f>
        <v>1448673.48</v>
      </c>
      <c r="H36" s="94">
        <f>H37+H47+H57+H77+H98</f>
        <v>1655383.02</v>
      </c>
      <c r="I36" s="94">
        <f t="shared" ref="I36:J36" si="4">I37+I47+I57+I77+I98</f>
        <v>1662728.35</v>
      </c>
      <c r="J36" s="94">
        <f t="shared" si="4"/>
        <v>1670110.4</v>
      </c>
    </row>
    <row r="37" spans="1:10" ht="15.75" customHeight="1" x14ac:dyDescent="0.25">
      <c r="A37" s="8"/>
      <c r="B37" s="13">
        <v>31</v>
      </c>
      <c r="C37" s="13"/>
      <c r="D37" s="13" t="s">
        <v>18</v>
      </c>
      <c r="E37" s="91">
        <f>E38+E43</f>
        <v>1082602.8</v>
      </c>
      <c r="F37" s="64">
        <f>F38+F43</f>
        <v>1086229.96</v>
      </c>
      <c r="G37" s="64">
        <f>G38+G43</f>
        <v>1327202.1399999999</v>
      </c>
      <c r="H37" s="64">
        <f>H38+H43</f>
        <v>1526794.96</v>
      </c>
      <c r="I37" s="64">
        <f t="shared" ref="I37:J37" si="5">I38+I43</f>
        <v>1534140.29</v>
      </c>
      <c r="J37" s="64">
        <f t="shared" si="5"/>
        <v>1541522.3399999999</v>
      </c>
    </row>
    <row r="38" spans="1:10" x14ac:dyDescent="0.25">
      <c r="A38" s="9"/>
      <c r="B38" s="9"/>
      <c r="C38" s="10" t="s">
        <v>57</v>
      </c>
      <c r="D38" s="10" t="s">
        <v>13</v>
      </c>
      <c r="E38" s="92">
        <v>729.96</v>
      </c>
      <c r="F38" s="64">
        <v>729.96</v>
      </c>
      <c r="G38" s="64">
        <v>729.96</v>
      </c>
      <c r="H38" s="64">
        <v>729.96</v>
      </c>
      <c r="I38" s="64">
        <v>729.96</v>
      </c>
      <c r="J38" s="64">
        <v>729.96</v>
      </c>
    </row>
    <row r="39" spans="1:10" x14ac:dyDescent="0.25">
      <c r="A39" s="9"/>
      <c r="B39" s="9"/>
      <c r="C39" s="15" t="s">
        <v>51</v>
      </c>
      <c r="D39" s="15" t="s">
        <v>52</v>
      </c>
      <c r="E39" s="91"/>
      <c r="F39" s="64"/>
      <c r="G39" s="64"/>
      <c r="H39" s="64"/>
      <c r="I39" s="64"/>
      <c r="J39" s="64"/>
    </row>
    <row r="40" spans="1:10" x14ac:dyDescent="0.25">
      <c r="A40" s="13"/>
      <c r="B40" s="13"/>
      <c r="C40" s="10" t="s">
        <v>62</v>
      </c>
      <c r="D40" s="10" t="s">
        <v>63</v>
      </c>
      <c r="E40" s="92"/>
      <c r="F40" s="64"/>
      <c r="G40" s="64"/>
      <c r="H40" s="64"/>
      <c r="I40" s="64"/>
      <c r="J40" s="69"/>
    </row>
    <row r="41" spans="1:10" ht="25.5" x14ac:dyDescent="0.25">
      <c r="A41" s="9"/>
      <c r="B41" s="9"/>
      <c r="C41" s="10" t="s">
        <v>48</v>
      </c>
      <c r="D41" s="14" t="s">
        <v>49</v>
      </c>
      <c r="E41" s="93"/>
      <c r="F41" s="64"/>
      <c r="G41" s="64"/>
      <c r="H41" s="64"/>
      <c r="I41" s="64"/>
      <c r="J41" s="64"/>
    </row>
    <row r="42" spans="1:10" x14ac:dyDescent="0.25">
      <c r="A42" s="9"/>
      <c r="B42" s="24"/>
      <c r="C42" s="10" t="s">
        <v>60</v>
      </c>
      <c r="D42" s="10" t="s">
        <v>61</v>
      </c>
      <c r="E42" s="92"/>
      <c r="F42" s="64"/>
      <c r="G42" s="64"/>
      <c r="H42" s="64"/>
      <c r="I42" s="64"/>
      <c r="J42" s="64"/>
    </row>
    <row r="43" spans="1:10" x14ac:dyDescent="0.25">
      <c r="A43" s="9"/>
      <c r="B43" s="9"/>
      <c r="C43" s="10" t="s">
        <v>44</v>
      </c>
      <c r="D43" s="10" t="s">
        <v>45</v>
      </c>
      <c r="E43" s="92">
        <v>1081872.8400000001</v>
      </c>
      <c r="F43" s="64">
        <v>1085500</v>
      </c>
      <c r="G43" s="64">
        <v>1326472.18</v>
      </c>
      <c r="H43" s="64">
        <v>1526065</v>
      </c>
      <c r="I43" s="64">
        <v>1533410.33</v>
      </c>
      <c r="J43" s="64">
        <v>1540792.38</v>
      </c>
    </row>
    <row r="44" spans="1:10" x14ac:dyDescent="0.25">
      <c r="A44" s="9"/>
      <c r="B44" s="24"/>
      <c r="C44" s="10" t="s">
        <v>46</v>
      </c>
      <c r="D44" s="10" t="s">
        <v>47</v>
      </c>
      <c r="E44" s="92"/>
      <c r="F44" s="64"/>
      <c r="G44" s="64"/>
      <c r="H44" s="64"/>
      <c r="I44" s="64"/>
      <c r="J44" s="64"/>
    </row>
    <row r="45" spans="1:10" s="36" customFormat="1" x14ac:dyDescent="0.25">
      <c r="A45" s="10"/>
      <c r="B45" s="15"/>
      <c r="C45" s="15" t="s">
        <v>55</v>
      </c>
      <c r="D45" s="15" t="s">
        <v>56</v>
      </c>
      <c r="E45" s="91"/>
      <c r="F45" s="64"/>
      <c r="G45" s="64"/>
      <c r="H45" s="64"/>
      <c r="I45" s="64"/>
      <c r="J45" s="64"/>
    </row>
    <row r="46" spans="1:10" x14ac:dyDescent="0.25">
      <c r="A46" s="13"/>
      <c r="B46" s="13"/>
      <c r="C46" s="10" t="s">
        <v>58</v>
      </c>
      <c r="D46" s="10" t="s">
        <v>59</v>
      </c>
      <c r="E46" s="92"/>
      <c r="F46" s="64"/>
      <c r="G46" s="64"/>
      <c r="H46" s="64"/>
      <c r="I46" s="64"/>
      <c r="J46" s="69"/>
    </row>
    <row r="47" spans="1:10" x14ac:dyDescent="0.25">
      <c r="A47" s="9"/>
      <c r="B47" s="9">
        <v>32</v>
      </c>
      <c r="C47" s="10"/>
      <c r="D47" s="9" t="s">
        <v>31</v>
      </c>
      <c r="E47" s="92">
        <f>E48+E49+E50+E51+E53+E54</f>
        <v>118596.91</v>
      </c>
      <c r="F47" s="64">
        <f>F49+F50+F51</f>
        <v>101471.40000000001</v>
      </c>
      <c r="G47" s="64">
        <f>G48+G49+G50+G51+G53+G55</f>
        <v>120789.84000000001</v>
      </c>
      <c r="H47" s="64">
        <f>H49+H50+H51+H53</f>
        <v>116253.06</v>
      </c>
      <c r="I47" s="64">
        <f t="shared" ref="I47:J47" si="6">I49+I50+I51+I53</f>
        <v>116253.06</v>
      </c>
      <c r="J47" s="64">
        <f t="shared" si="6"/>
        <v>116253.06</v>
      </c>
    </row>
    <row r="48" spans="1:10" x14ac:dyDescent="0.25">
      <c r="A48" s="9"/>
      <c r="B48" s="9"/>
      <c r="C48" s="10" t="s">
        <v>57</v>
      </c>
      <c r="D48" s="10" t="s">
        <v>13</v>
      </c>
      <c r="E48" s="92">
        <v>100</v>
      </c>
      <c r="F48" s="64"/>
      <c r="G48" s="64">
        <f>1525+100</f>
        <v>1625</v>
      </c>
      <c r="H48" s="64"/>
      <c r="I48" s="64"/>
      <c r="J48" s="64"/>
    </row>
    <row r="49" spans="1:10" x14ac:dyDescent="0.25">
      <c r="A49" s="9"/>
      <c r="B49" s="9"/>
      <c r="C49" s="15" t="s">
        <v>51</v>
      </c>
      <c r="D49" s="15" t="s">
        <v>52</v>
      </c>
      <c r="E49" s="91">
        <f>115.23+2.56</f>
        <v>117.79</v>
      </c>
      <c r="F49" s="64">
        <v>1</v>
      </c>
      <c r="G49" s="64">
        <v>0.55000000000000004</v>
      </c>
      <c r="H49" s="64">
        <v>31.26</v>
      </c>
      <c r="I49" s="64">
        <v>31.26</v>
      </c>
      <c r="J49" s="64">
        <v>31.26</v>
      </c>
    </row>
    <row r="50" spans="1:10" x14ac:dyDescent="0.25">
      <c r="A50" s="13"/>
      <c r="B50" s="13"/>
      <c r="C50" s="10" t="s">
        <v>62</v>
      </c>
      <c r="D50" s="10" t="s">
        <v>63</v>
      </c>
      <c r="E50" s="92">
        <v>112997.61</v>
      </c>
      <c r="F50" s="64">
        <v>99602.58</v>
      </c>
      <c r="G50" s="64">
        <v>106251.8</v>
      </c>
      <c r="H50" s="64">
        <v>106211.8</v>
      </c>
      <c r="I50" s="64">
        <v>106211.8</v>
      </c>
      <c r="J50" s="64">
        <v>106211.8</v>
      </c>
    </row>
    <row r="51" spans="1:10" ht="25.5" x14ac:dyDescent="0.25">
      <c r="A51" s="9"/>
      <c r="B51" s="9"/>
      <c r="C51" s="10" t="s">
        <v>48</v>
      </c>
      <c r="D51" s="14" t="s">
        <v>49</v>
      </c>
      <c r="E51" s="93">
        <f>1491.58+1612.74</f>
        <v>3104.3199999999997</v>
      </c>
      <c r="F51" s="64">
        <v>1867.82</v>
      </c>
      <c r="G51" s="64">
        <f>9450+240.92</f>
        <v>9690.92</v>
      </c>
      <c r="H51" s="64">
        <v>9800</v>
      </c>
      <c r="I51" s="64">
        <v>9800</v>
      </c>
      <c r="J51" s="64">
        <v>9800</v>
      </c>
    </row>
    <row r="52" spans="1:10" x14ac:dyDescent="0.25">
      <c r="A52" s="9"/>
      <c r="B52" s="24"/>
      <c r="C52" s="10" t="s">
        <v>60</v>
      </c>
      <c r="D52" s="10" t="s">
        <v>61</v>
      </c>
      <c r="E52" s="92"/>
      <c r="F52" s="64"/>
      <c r="G52" s="64"/>
      <c r="H52" s="64"/>
      <c r="I52" s="64"/>
      <c r="J52" s="64"/>
    </row>
    <row r="53" spans="1:10" x14ac:dyDescent="0.25">
      <c r="A53" s="9"/>
      <c r="B53" s="9"/>
      <c r="C53" s="10" t="s">
        <v>44</v>
      </c>
      <c r="D53" s="10" t="s">
        <v>45</v>
      </c>
      <c r="E53" s="92">
        <v>177.85</v>
      </c>
      <c r="F53" s="64"/>
      <c r="G53" s="64">
        <v>821.57</v>
      </c>
      <c r="H53" s="64">
        <v>210</v>
      </c>
      <c r="I53" s="64">
        <v>210</v>
      </c>
      <c r="J53" s="64">
        <v>210</v>
      </c>
    </row>
    <row r="54" spans="1:10" x14ac:dyDescent="0.25">
      <c r="A54" s="9"/>
      <c r="B54" s="24"/>
      <c r="C54" s="10" t="s">
        <v>46</v>
      </c>
      <c r="D54" s="10" t="s">
        <v>47</v>
      </c>
      <c r="E54" s="92">
        <v>2099.34</v>
      </c>
      <c r="F54" s="64"/>
      <c r="G54" s="64"/>
      <c r="H54" s="64"/>
      <c r="I54" s="64"/>
      <c r="J54" s="64"/>
    </row>
    <row r="55" spans="1:10" s="36" customFormat="1" x14ac:dyDescent="0.25">
      <c r="A55" s="10"/>
      <c r="B55" s="15"/>
      <c r="C55" s="15" t="s">
        <v>55</v>
      </c>
      <c r="D55" s="15" t="s">
        <v>56</v>
      </c>
      <c r="E55" s="91"/>
      <c r="F55" s="64"/>
      <c r="G55" s="64">
        <v>2400</v>
      </c>
      <c r="H55" s="64"/>
      <c r="I55" s="64"/>
      <c r="J55" s="64"/>
    </row>
    <row r="56" spans="1:10" x14ac:dyDescent="0.25">
      <c r="A56" s="13"/>
      <c r="B56" s="13"/>
      <c r="C56" s="10" t="s">
        <v>58</v>
      </c>
      <c r="D56" s="10" t="s">
        <v>59</v>
      </c>
      <c r="E56" s="92"/>
      <c r="F56" s="64"/>
      <c r="G56" s="64"/>
      <c r="H56" s="64"/>
      <c r="I56" s="64"/>
      <c r="J56" s="69"/>
    </row>
    <row r="57" spans="1:10" x14ac:dyDescent="0.25">
      <c r="A57" s="9"/>
      <c r="B57" s="9">
        <v>34</v>
      </c>
      <c r="C57" s="10"/>
      <c r="D57" s="9" t="s">
        <v>64</v>
      </c>
      <c r="E57" s="92">
        <f>E60</f>
        <v>533.62</v>
      </c>
      <c r="F57" s="64">
        <f>F60</f>
        <v>600</v>
      </c>
      <c r="G57" s="64">
        <f>G60</f>
        <v>650</v>
      </c>
      <c r="H57" s="64">
        <f>H60</f>
        <v>690</v>
      </c>
      <c r="I57" s="64">
        <f t="shared" ref="I57:J57" si="7">I60</f>
        <v>690</v>
      </c>
      <c r="J57" s="64">
        <f t="shared" si="7"/>
        <v>690</v>
      </c>
    </row>
    <row r="58" spans="1:10" x14ac:dyDescent="0.25">
      <c r="A58" s="9"/>
      <c r="B58" s="9"/>
      <c r="C58" s="10" t="s">
        <v>57</v>
      </c>
      <c r="D58" s="10" t="s">
        <v>13</v>
      </c>
      <c r="E58" s="92"/>
      <c r="F58" s="64"/>
      <c r="G58" s="64"/>
      <c r="H58" s="64"/>
      <c r="I58" s="64"/>
      <c r="J58" s="64"/>
    </row>
    <row r="59" spans="1:10" x14ac:dyDescent="0.25">
      <c r="A59" s="9"/>
      <c r="B59" s="9"/>
      <c r="C59" s="15" t="s">
        <v>51</v>
      </c>
      <c r="D59" s="15" t="s">
        <v>52</v>
      </c>
      <c r="E59" s="91"/>
      <c r="F59" s="64"/>
      <c r="G59" s="64"/>
      <c r="H59" s="64"/>
      <c r="I59" s="64"/>
      <c r="J59" s="64"/>
    </row>
    <row r="60" spans="1:10" x14ac:dyDescent="0.25">
      <c r="A60" s="13"/>
      <c r="B60" s="13"/>
      <c r="C60" s="10" t="s">
        <v>62</v>
      </c>
      <c r="D60" s="10" t="s">
        <v>63</v>
      </c>
      <c r="E60" s="92">
        <v>533.62</v>
      </c>
      <c r="F60" s="64">
        <v>600</v>
      </c>
      <c r="G60" s="64">
        <v>650</v>
      </c>
      <c r="H60" s="64">
        <v>690</v>
      </c>
      <c r="I60" s="64">
        <v>690</v>
      </c>
      <c r="J60" s="69">
        <v>690</v>
      </c>
    </row>
    <row r="61" spans="1:10" ht="25.5" x14ac:dyDescent="0.25">
      <c r="A61" s="9"/>
      <c r="B61" s="9"/>
      <c r="C61" s="10" t="s">
        <v>48</v>
      </c>
      <c r="D61" s="14" t="s">
        <v>49</v>
      </c>
      <c r="E61" s="93"/>
      <c r="F61" s="64"/>
      <c r="G61" s="64"/>
      <c r="H61" s="64"/>
      <c r="I61" s="64"/>
      <c r="J61" s="64"/>
    </row>
    <row r="62" spans="1:10" x14ac:dyDescent="0.25">
      <c r="A62" s="9"/>
      <c r="B62" s="24"/>
      <c r="C62" s="10" t="s">
        <v>60</v>
      </c>
      <c r="D62" s="10" t="s">
        <v>61</v>
      </c>
      <c r="E62" s="92"/>
      <c r="F62" s="64"/>
      <c r="G62" s="64"/>
      <c r="H62" s="64"/>
      <c r="I62" s="64"/>
      <c r="J62" s="64"/>
    </row>
    <row r="63" spans="1:10" x14ac:dyDescent="0.25">
      <c r="A63" s="9"/>
      <c r="B63" s="9"/>
      <c r="C63" s="10" t="s">
        <v>44</v>
      </c>
      <c r="D63" s="10" t="s">
        <v>45</v>
      </c>
      <c r="E63" s="92"/>
      <c r="F63" s="64"/>
      <c r="G63" s="64"/>
      <c r="H63" s="64"/>
      <c r="I63" s="64"/>
      <c r="J63" s="64"/>
    </row>
    <row r="64" spans="1:10" x14ac:dyDescent="0.25">
      <c r="A64" s="9"/>
      <c r="B64" s="24"/>
      <c r="C64" s="10" t="s">
        <v>46</v>
      </c>
      <c r="D64" s="10" t="s">
        <v>47</v>
      </c>
      <c r="E64" s="92"/>
      <c r="F64" s="64"/>
      <c r="G64" s="64"/>
      <c r="H64" s="64"/>
      <c r="I64" s="64"/>
      <c r="J64" s="64"/>
    </row>
    <row r="65" spans="1:10" s="36" customFormat="1" x14ac:dyDescent="0.25">
      <c r="A65" s="10"/>
      <c r="B65" s="15"/>
      <c r="C65" s="15" t="s">
        <v>55</v>
      </c>
      <c r="D65" s="15" t="s">
        <v>56</v>
      </c>
      <c r="E65" s="91"/>
      <c r="F65" s="64"/>
      <c r="G65" s="64"/>
      <c r="H65" s="64"/>
      <c r="I65" s="64"/>
      <c r="J65" s="64"/>
    </row>
    <row r="66" spans="1:10" x14ac:dyDescent="0.25">
      <c r="A66" s="13"/>
      <c r="B66" s="13"/>
      <c r="C66" s="10" t="s">
        <v>58</v>
      </c>
      <c r="D66" s="10" t="s">
        <v>59</v>
      </c>
      <c r="E66" s="92"/>
      <c r="F66" s="64"/>
      <c r="G66" s="64"/>
      <c r="H66" s="64"/>
      <c r="I66" s="64"/>
      <c r="J66" s="69"/>
    </row>
    <row r="67" spans="1:10" x14ac:dyDescent="0.25">
      <c r="A67" s="9"/>
      <c r="B67" s="9">
        <v>36</v>
      </c>
      <c r="C67" s="10"/>
      <c r="D67" s="9" t="s">
        <v>65</v>
      </c>
      <c r="E67" s="92"/>
      <c r="F67" s="64"/>
      <c r="G67" s="64"/>
      <c r="H67" s="64"/>
      <c r="I67" s="64"/>
      <c r="J67" s="64"/>
    </row>
    <row r="68" spans="1:10" x14ac:dyDescent="0.25">
      <c r="A68" s="9"/>
      <c r="B68" s="9"/>
      <c r="C68" s="10" t="s">
        <v>57</v>
      </c>
      <c r="D68" s="10" t="s">
        <v>13</v>
      </c>
      <c r="E68" s="92"/>
      <c r="F68" s="64"/>
      <c r="G68" s="64"/>
      <c r="H68" s="64"/>
      <c r="I68" s="64"/>
      <c r="J68" s="64"/>
    </row>
    <row r="69" spans="1:10" x14ac:dyDescent="0.25">
      <c r="A69" s="9"/>
      <c r="B69" s="9"/>
      <c r="C69" s="15" t="s">
        <v>51</v>
      </c>
      <c r="D69" s="15" t="s">
        <v>52</v>
      </c>
      <c r="E69" s="91"/>
      <c r="F69" s="64"/>
      <c r="G69" s="64"/>
      <c r="H69" s="64"/>
      <c r="I69" s="64"/>
      <c r="J69" s="64"/>
    </row>
    <row r="70" spans="1:10" x14ac:dyDescent="0.25">
      <c r="A70" s="13"/>
      <c r="B70" s="13"/>
      <c r="C70" s="10" t="s">
        <v>62</v>
      </c>
      <c r="D70" s="10" t="s">
        <v>63</v>
      </c>
      <c r="E70" s="92"/>
      <c r="F70" s="64"/>
      <c r="G70" s="64"/>
      <c r="H70" s="64"/>
      <c r="I70" s="64"/>
      <c r="J70" s="69"/>
    </row>
    <row r="71" spans="1:10" ht="25.5" x14ac:dyDescent="0.25">
      <c r="A71" s="9"/>
      <c r="B71" s="9"/>
      <c r="C71" s="10" t="s">
        <v>48</v>
      </c>
      <c r="D71" s="14" t="s">
        <v>49</v>
      </c>
      <c r="E71" s="93"/>
      <c r="F71" s="64"/>
      <c r="G71" s="64"/>
      <c r="H71" s="64"/>
      <c r="I71" s="64"/>
      <c r="J71" s="64"/>
    </row>
    <row r="72" spans="1:10" x14ac:dyDescent="0.25">
      <c r="A72" s="9"/>
      <c r="B72" s="24"/>
      <c r="C72" s="10" t="s">
        <v>60</v>
      </c>
      <c r="D72" s="10" t="s">
        <v>61</v>
      </c>
      <c r="E72" s="92"/>
      <c r="F72" s="64"/>
      <c r="G72" s="64"/>
      <c r="H72" s="64"/>
      <c r="I72" s="64"/>
      <c r="J72" s="64"/>
    </row>
    <row r="73" spans="1:10" x14ac:dyDescent="0.25">
      <c r="A73" s="9"/>
      <c r="B73" s="9"/>
      <c r="C73" s="10" t="s">
        <v>44</v>
      </c>
      <c r="D73" s="10" t="s">
        <v>45</v>
      </c>
      <c r="E73" s="92"/>
      <c r="F73" s="64"/>
      <c r="G73" s="64"/>
      <c r="H73" s="64"/>
      <c r="I73" s="64"/>
      <c r="J73" s="64"/>
    </row>
    <row r="74" spans="1:10" x14ac:dyDescent="0.25">
      <c r="A74" s="9"/>
      <c r="B74" s="24"/>
      <c r="C74" s="10" t="s">
        <v>46</v>
      </c>
      <c r="D74" s="10" t="s">
        <v>47</v>
      </c>
      <c r="E74" s="92"/>
      <c r="F74" s="64"/>
      <c r="G74" s="64"/>
      <c r="H74" s="64"/>
      <c r="I74" s="64"/>
      <c r="J74" s="64"/>
    </row>
    <row r="75" spans="1:10" s="36" customFormat="1" x14ac:dyDescent="0.25">
      <c r="A75" s="10"/>
      <c r="B75" s="15"/>
      <c r="C75" s="15" t="s">
        <v>55</v>
      </c>
      <c r="D75" s="15" t="s">
        <v>56</v>
      </c>
      <c r="E75" s="91"/>
      <c r="F75" s="64"/>
      <c r="G75" s="64"/>
      <c r="H75" s="64"/>
      <c r="I75" s="64"/>
      <c r="J75" s="64"/>
    </row>
    <row r="76" spans="1:10" x14ac:dyDescent="0.25">
      <c r="A76" s="13"/>
      <c r="B76" s="13"/>
      <c r="C76" s="10" t="s">
        <v>58</v>
      </c>
      <c r="D76" s="10" t="s">
        <v>59</v>
      </c>
      <c r="E76" s="92"/>
      <c r="F76" s="64"/>
      <c r="G76" s="64"/>
      <c r="H76" s="64"/>
      <c r="I76" s="64"/>
      <c r="J76" s="69"/>
    </row>
    <row r="77" spans="1:10" x14ac:dyDescent="0.25">
      <c r="A77" s="9"/>
      <c r="B77" s="9">
        <v>38</v>
      </c>
      <c r="C77" s="10"/>
      <c r="D77" s="9" t="s">
        <v>66</v>
      </c>
      <c r="E77" s="92">
        <f>E83</f>
        <v>26.76</v>
      </c>
      <c r="F77" s="64"/>
      <c r="G77" s="64">
        <f>G83</f>
        <v>31.5</v>
      </c>
      <c r="H77" s="64">
        <f>H83</f>
        <v>45</v>
      </c>
      <c r="I77" s="64">
        <f t="shared" ref="I77:J77" si="8">I83</f>
        <v>45</v>
      </c>
      <c r="J77" s="64">
        <f t="shared" si="8"/>
        <v>45</v>
      </c>
    </row>
    <row r="78" spans="1:10" x14ac:dyDescent="0.25">
      <c r="A78" s="9"/>
      <c r="B78" s="9"/>
      <c r="C78" s="10" t="s">
        <v>57</v>
      </c>
      <c r="D78" s="10" t="s">
        <v>13</v>
      </c>
      <c r="E78" s="92"/>
      <c r="F78" s="64"/>
      <c r="G78" s="64"/>
      <c r="H78" s="64"/>
      <c r="I78" s="64"/>
      <c r="J78" s="64"/>
    </row>
    <row r="79" spans="1:10" x14ac:dyDescent="0.25">
      <c r="A79" s="9"/>
      <c r="B79" s="9"/>
      <c r="C79" s="15" t="s">
        <v>51</v>
      </c>
      <c r="D79" s="15" t="s">
        <v>52</v>
      </c>
      <c r="E79" s="91"/>
      <c r="F79" s="64"/>
      <c r="G79" s="64"/>
      <c r="H79" s="64"/>
      <c r="I79" s="64"/>
      <c r="J79" s="64"/>
    </row>
    <row r="80" spans="1:10" x14ac:dyDescent="0.25">
      <c r="A80" s="13"/>
      <c r="B80" s="13"/>
      <c r="C80" s="10" t="s">
        <v>62</v>
      </c>
      <c r="D80" s="10" t="s">
        <v>63</v>
      </c>
      <c r="E80" s="92"/>
      <c r="F80" s="64"/>
      <c r="G80" s="64"/>
      <c r="H80" s="64"/>
      <c r="I80" s="64"/>
      <c r="J80" s="69"/>
    </row>
    <row r="81" spans="1:10" ht="25.5" x14ac:dyDescent="0.25">
      <c r="A81" s="9"/>
      <c r="B81" s="9"/>
      <c r="C81" s="10" t="s">
        <v>48</v>
      </c>
      <c r="D81" s="14" t="s">
        <v>49</v>
      </c>
      <c r="E81" s="93"/>
      <c r="F81" s="64"/>
      <c r="G81" s="64"/>
      <c r="H81" s="64"/>
      <c r="I81" s="64"/>
      <c r="J81" s="64"/>
    </row>
    <row r="82" spans="1:10" x14ac:dyDescent="0.25">
      <c r="A82" s="9"/>
      <c r="B82" s="24"/>
      <c r="C82" s="10" t="s">
        <v>60</v>
      </c>
      <c r="D82" s="10" t="s">
        <v>61</v>
      </c>
      <c r="E82" s="92"/>
      <c r="F82" s="64"/>
      <c r="G82" s="64"/>
      <c r="H82" s="64"/>
      <c r="I82" s="64"/>
      <c r="J82" s="64"/>
    </row>
    <row r="83" spans="1:10" x14ac:dyDescent="0.25">
      <c r="A83" s="9"/>
      <c r="B83" s="9"/>
      <c r="C83" s="10" t="s">
        <v>44</v>
      </c>
      <c r="D83" s="10" t="s">
        <v>45</v>
      </c>
      <c r="E83" s="92">
        <v>26.76</v>
      </c>
      <c r="F83" s="64"/>
      <c r="G83" s="64">
        <v>31.5</v>
      </c>
      <c r="H83" s="64">
        <v>45</v>
      </c>
      <c r="I83" s="64">
        <v>45</v>
      </c>
      <c r="J83" s="64">
        <v>45</v>
      </c>
    </row>
    <row r="84" spans="1:10" x14ac:dyDescent="0.25">
      <c r="A84" s="9"/>
      <c r="B84" s="24"/>
      <c r="C84" s="10" t="s">
        <v>46</v>
      </c>
      <c r="D84" s="10" t="s">
        <v>47</v>
      </c>
      <c r="E84" s="92"/>
      <c r="F84" s="64"/>
      <c r="G84" s="64"/>
      <c r="H84" s="64"/>
      <c r="I84" s="64"/>
      <c r="J84" s="64"/>
    </row>
    <row r="85" spans="1:10" s="36" customFormat="1" x14ac:dyDescent="0.25">
      <c r="A85" s="10"/>
      <c r="B85" s="15"/>
      <c r="C85" s="15" t="s">
        <v>55</v>
      </c>
      <c r="D85" s="15" t="s">
        <v>56</v>
      </c>
      <c r="E85" s="91"/>
      <c r="F85" s="64"/>
      <c r="G85" s="64"/>
      <c r="H85" s="64"/>
      <c r="I85" s="64"/>
      <c r="J85" s="64"/>
    </row>
    <row r="86" spans="1:10" x14ac:dyDescent="0.25">
      <c r="A86" s="13"/>
      <c r="B86" s="13"/>
      <c r="C86" s="10" t="s">
        <v>58</v>
      </c>
      <c r="D86" s="10" t="s">
        <v>59</v>
      </c>
      <c r="E86" s="92"/>
      <c r="F86" s="64"/>
      <c r="G86" s="64"/>
      <c r="H86" s="64"/>
      <c r="I86" s="64"/>
      <c r="J86" s="69"/>
    </row>
    <row r="87" spans="1:10" x14ac:dyDescent="0.25">
      <c r="A87" s="11">
        <v>4</v>
      </c>
      <c r="B87" s="12"/>
      <c r="C87" s="12"/>
      <c r="D87" s="22" t="s">
        <v>19</v>
      </c>
      <c r="E87" s="90">
        <f>E88+E98</f>
        <v>12627.56</v>
      </c>
      <c r="F87" s="94">
        <f>F98</f>
        <v>9600</v>
      </c>
      <c r="G87" s="94">
        <f>G98</f>
        <v>10450</v>
      </c>
      <c r="H87" s="94">
        <f>H98</f>
        <v>11600</v>
      </c>
      <c r="I87" s="94">
        <f t="shared" ref="I87:J87" si="9">I98</f>
        <v>11600</v>
      </c>
      <c r="J87" s="94">
        <f t="shared" si="9"/>
        <v>11600</v>
      </c>
    </row>
    <row r="88" spans="1:10" ht="25.5" x14ac:dyDescent="0.25">
      <c r="A88" s="13"/>
      <c r="B88" s="13">
        <v>41</v>
      </c>
      <c r="C88" s="13"/>
      <c r="D88" s="23" t="s">
        <v>20</v>
      </c>
      <c r="E88" s="91">
        <f>E95</f>
        <v>387.5</v>
      </c>
      <c r="F88" s="64"/>
      <c r="G88" s="64"/>
      <c r="H88" s="64"/>
      <c r="I88" s="64"/>
      <c r="J88" s="69"/>
    </row>
    <row r="89" spans="1:10" x14ac:dyDescent="0.25">
      <c r="A89" s="9"/>
      <c r="B89" s="9"/>
      <c r="C89" s="10" t="s">
        <v>57</v>
      </c>
      <c r="D89" s="10" t="s">
        <v>13</v>
      </c>
      <c r="E89" s="92"/>
      <c r="F89" s="64"/>
      <c r="G89" s="64"/>
      <c r="H89" s="64"/>
      <c r="I89" s="64"/>
      <c r="J89" s="64"/>
    </row>
    <row r="90" spans="1:10" x14ac:dyDescent="0.25">
      <c r="A90" s="9"/>
      <c r="B90" s="9"/>
      <c r="C90" s="15" t="s">
        <v>51</v>
      </c>
      <c r="D90" s="15" t="s">
        <v>52</v>
      </c>
      <c r="E90" s="91"/>
      <c r="F90" s="64"/>
      <c r="G90" s="64"/>
      <c r="H90" s="64"/>
      <c r="I90" s="64"/>
      <c r="J90" s="64"/>
    </row>
    <row r="91" spans="1:10" x14ac:dyDescent="0.25">
      <c r="A91" s="13"/>
      <c r="B91" s="13"/>
      <c r="C91" s="10" t="s">
        <v>62</v>
      </c>
      <c r="D91" s="10" t="s">
        <v>63</v>
      </c>
      <c r="E91" s="92"/>
      <c r="F91" s="64"/>
      <c r="G91" s="64"/>
      <c r="H91" s="64"/>
      <c r="I91" s="64"/>
      <c r="J91" s="69"/>
    </row>
    <row r="92" spans="1:10" ht="25.5" x14ac:dyDescent="0.25">
      <c r="A92" s="9"/>
      <c r="B92" s="9"/>
      <c r="C92" s="10" t="s">
        <v>48</v>
      </c>
      <c r="D92" s="14" t="s">
        <v>49</v>
      </c>
      <c r="E92" s="93"/>
      <c r="F92" s="64"/>
      <c r="G92" s="64"/>
      <c r="H92" s="64"/>
      <c r="I92" s="64"/>
      <c r="J92" s="64"/>
    </row>
    <row r="93" spans="1:10" x14ac:dyDescent="0.25">
      <c r="A93" s="9"/>
      <c r="B93" s="24"/>
      <c r="C93" s="10" t="s">
        <v>60</v>
      </c>
      <c r="D93" s="10" t="s">
        <v>61</v>
      </c>
      <c r="E93" s="92"/>
      <c r="F93" s="64"/>
      <c r="G93" s="64"/>
      <c r="H93" s="64"/>
      <c r="I93" s="64"/>
      <c r="J93" s="64"/>
    </row>
    <row r="94" spans="1:10" x14ac:dyDescent="0.25">
      <c r="A94" s="9"/>
      <c r="B94" s="9"/>
      <c r="C94" s="10" t="s">
        <v>44</v>
      </c>
      <c r="D94" s="10" t="s">
        <v>45</v>
      </c>
      <c r="E94" s="92"/>
      <c r="F94" s="64"/>
      <c r="G94" s="64"/>
      <c r="H94" s="64"/>
      <c r="I94" s="64"/>
      <c r="J94" s="64"/>
    </row>
    <row r="95" spans="1:10" x14ac:dyDescent="0.25">
      <c r="A95" s="9"/>
      <c r="B95" s="24"/>
      <c r="C95" s="10" t="s">
        <v>46</v>
      </c>
      <c r="D95" s="10" t="s">
        <v>47</v>
      </c>
      <c r="E95" s="92">
        <v>387.5</v>
      </c>
      <c r="F95" s="64"/>
      <c r="G95" s="64"/>
      <c r="H95" s="64"/>
      <c r="I95" s="64"/>
      <c r="J95" s="64"/>
    </row>
    <row r="96" spans="1:10" s="36" customFormat="1" x14ac:dyDescent="0.25">
      <c r="A96" s="10"/>
      <c r="B96" s="15"/>
      <c r="C96" s="15" t="s">
        <v>55</v>
      </c>
      <c r="D96" s="15" t="s">
        <v>56</v>
      </c>
      <c r="E96" s="91"/>
      <c r="F96" s="64"/>
      <c r="G96" s="64"/>
      <c r="H96" s="64"/>
      <c r="I96" s="64"/>
      <c r="J96" s="64"/>
    </row>
    <row r="97" spans="1:10" x14ac:dyDescent="0.25">
      <c r="A97" s="13"/>
      <c r="B97" s="13"/>
      <c r="C97" s="10" t="s">
        <v>58</v>
      </c>
      <c r="D97" s="10" t="s">
        <v>59</v>
      </c>
      <c r="E97" s="92"/>
      <c r="F97" s="64"/>
      <c r="G97" s="64"/>
      <c r="H97" s="64"/>
      <c r="I97" s="64"/>
      <c r="J97" s="69"/>
    </row>
    <row r="98" spans="1:10" x14ac:dyDescent="0.25">
      <c r="A98" s="13"/>
      <c r="B98" s="13">
        <v>42</v>
      </c>
      <c r="C98" s="13"/>
      <c r="D98" s="23" t="s">
        <v>40</v>
      </c>
      <c r="E98" s="91">
        <f>E102+E104+E105</f>
        <v>12240.06</v>
      </c>
      <c r="F98" s="64">
        <f>F102+F104</f>
        <v>9600</v>
      </c>
      <c r="G98" s="64">
        <f>G102+G104</f>
        <v>10450</v>
      </c>
      <c r="H98" s="64">
        <f>H102+H104</f>
        <v>11600</v>
      </c>
      <c r="I98" s="64">
        <f t="shared" ref="I98:J98" si="10">I102+I104</f>
        <v>11600</v>
      </c>
      <c r="J98" s="64">
        <f t="shared" si="10"/>
        <v>11600</v>
      </c>
    </row>
    <row r="99" spans="1:10" x14ac:dyDescent="0.25">
      <c r="A99" s="9"/>
      <c r="B99" s="9"/>
      <c r="C99" s="10" t="s">
        <v>57</v>
      </c>
      <c r="D99" s="10" t="s">
        <v>13</v>
      </c>
      <c r="E99" s="92"/>
      <c r="F99" s="64"/>
      <c r="G99" s="64"/>
      <c r="H99" s="64"/>
      <c r="I99" s="64"/>
      <c r="J99" s="64"/>
    </row>
    <row r="100" spans="1:10" x14ac:dyDescent="0.25">
      <c r="A100" s="9"/>
      <c r="B100" s="9"/>
      <c r="C100" s="15" t="s">
        <v>51</v>
      </c>
      <c r="D100" s="15" t="s">
        <v>52</v>
      </c>
      <c r="E100" s="91"/>
      <c r="F100" s="64"/>
      <c r="G100" s="64"/>
      <c r="H100" s="64"/>
      <c r="I100" s="64"/>
      <c r="J100" s="64"/>
    </row>
    <row r="101" spans="1:10" x14ac:dyDescent="0.25">
      <c r="A101" s="13"/>
      <c r="B101" s="13"/>
      <c r="C101" s="10" t="s">
        <v>62</v>
      </c>
      <c r="D101" s="10" t="s">
        <v>63</v>
      </c>
      <c r="E101" s="92"/>
      <c r="F101" s="64"/>
      <c r="G101" s="64"/>
      <c r="H101" s="64"/>
      <c r="I101" s="64"/>
      <c r="J101" s="69"/>
    </row>
    <row r="102" spans="1:10" ht="25.5" x14ac:dyDescent="0.25">
      <c r="A102" s="9"/>
      <c r="B102" s="9"/>
      <c r="C102" s="10" t="s">
        <v>48</v>
      </c>
      <c r="D102" s="14" t="s">
        <v>49</v>
      </c>
      <c r="E102" s="93">
        <v>8998</v>
      </c>
      <c r="F102" s="64">
        <v>8700</v>
      </c>
      <c r="G102" s="64">
        <v>9500</v>
      </c>
      <c r="H102" s="64">
        <v>10600</v>
      </c>
      <c r="I102" s="64">
        <v>10600</v>
      </c>
      <c r="J102" s="64">
        <v>10600</v>
      </c>
    </row>
    <row r="103" spans="1:10" x14ac:dyDescent="0.25">
      <c r="A103" s="9"/>
      <c r="B103" s="24"/>
      <c r="C103" s="10" t="s">
        <v>60</v>
      </c>
      <c r="D103" s="10" t="s">
        <v>61</v>
      </c>
      <c r="E103" s="92"/>
      <c r="F103" s="64"/>
      <c r="G103" s="64"/>
      <c r="H103" s="64"/>
      <c r="I103" s="64"/>
      <c r="J103" s="64"/>
    </row>
    <row r="104" spans="1:10" x14ac:dyDescent="0.25">
      <c r="A104" s="9"/>
      <c r="B104" s="9"/>
      <c r="C104" s="10" t="s">
        <v>44</v>
      </c>
      <c r="D104" s="10" t="s">
        <v>45</v>
      </c>
      <c r="E104" s="92">
        <v>810.63</v>
      </c>
      <c r="F104" s="64">
        <v>900</v>
      </c>
      <c r="G104" s="64">
        <v>950</v>
      </c>
      <c r="H104" s="64">
        <v>1000</v>
      </c>
      <c r="I104" s="64">
        <v>1000</v>
      </c>
      <c r="J104" s="64">
        <v>1000</v>
      </c>
    </row>
    <row r="105" spans="1:10" x14ac:dyDescent="0.25">
      <c r="A105" s="9"/>
      <c r="B105" s="24"/>
      <c r="C105" s="10" t="s">
        <v>46</v>
      </c>
      <c r="D105" s="10" t="s">
        <v>47</v>
      </c>
      <c r="E105" s="92">
        <v>2431.4299999999998</v>
      </c>
      <c r="F105" s="64"/>
      <c r="G105" s="64"/>
      <c r="H105" s="64"/>
      <c r="I105" s="64"/>
      <c r="J105" s="64"/>
    </row>
    <row r="106" spans="1:10" s="36" customFormat="1" x14ac:dyDescent="0.25">
      <c r="A106" s="10"/>
      <c r="B106" s="15"/>
      <c r="C106" s="15" t="s">
        <v>55</v>
      </c>
      <c r="D106" s="15" t="s">
        <v>56</v>
      </c>
      <c r="E106" s="91"/>
      <c r="F106" s="64"/>
      <c r="G106" s="64"/>
      <c r="H106" s="64"/>
      <c r="I106" s="64"/>
      <c r="J106" s="64"/>
    </row>
    <row r="107" spans="1:10" x14ac:dyDescent="0.25">
      <c r="A107" s="13"/>
      <c r="B107" s="13"/>
      <c r="C107" s="10" t="s">
        <v>58</v>
      </c>
      <c r="D107" s="10" t="s">
        <v>59</v>
      </c>
      <c r="E107" s="92"/>
      <c r="F107" s="64"/>
      <c r="G107" s="64"/>
      <c r="H107" s="64"/>
      <c r="I107" s="64"/>
      <c r="J107" s="69"/>
    </row>
    <row r="108" spans="1:10" ht="25.5" x14ac:dyDescent="0.25">
      <c r="A108" s="13"/>
      <c r="B108" s="13">
        <v>45</v>
      </c>
      <c r="C108" s="13"/>
      <c r="D108" s="23" t="s">
        <v>67</v>
      </c>
      <c r="E108" s="91"/>
      <c r="F108" s="64"/>
      <c r="G108" s="64"/>
      <c r="H108" s="64"/>
      <c r="I108" s="64"/>
      <c r="J108" s="69"/>
    </row>
    <row r="109" spans="1:10" x14ac:dyDescent="0.25">
      <c r="A109" s="9"/>
      <c r="B109" s="9"/>
      <c r="C109" s="10" t="s">
        <v>57</v>
      </c>
      <c r="D109" s="10" t="s">
        <v>13</v>
      </c>
      <c r="E109" s="92"/>
      <c r="F109" s="64"/>
      <c r="G109" s="64"/>
      <c r="H109" s="64"/>
      <c r="I109" s="64"/>
      <c r="J109" s="64"/>
    </row>
    <row r="110" spans="1:10" x14ac:dyDescent="0.25">
      <c r="A110" s="9"/>
      <c r="B110" s="9"/>
      <c r="C110" s="15" t="s">
        <v>51</v>
      </c>
      <c r="D110" s="15" t="s">
        <v>52</v>
      </c>
      <c r="E110" s="91"/>
      <c r="F110" s="64"/>
      <c r="G110" s="64"/>
      <c r="H110" s="64"/>
      <c r="I110" s="64"/>
      <c r="J110" s="64"/>
    </row>
    <row r="111" spans="1:10" x14ac:dyDescent="0.25">
      <c r="A111" s="13"/>
      <c r="B111" s="13"/>
      <c r="C111" s="10" t="s">
        <v>62</v>
      </c>
      <c r="D111" s="10" t="s">
        <v>63</v>
      </c>
      <c r="E111" s="92"/>
      <c r="F111" s="64"/>
      <c r="G111" s="64"/>
      <c r="H111" s="64"/>
      <c r="I111" s="64"/>
      <c r="J111" s="69"/>
    </row>
    <row r="112" spans="1:10" ht="25.5" x14ac:dyDescent="0.25">
      <c r="A112" s="9"/>
      <c r="B112" s="9"/>
      <c r="C112" s="10" t="s">
        <v>48</v>
      </c>
      <c r="D112" s="14" t="s">
        <v>49</v>
      </c>
      <c r="E112" s="93"/>
      <c r="F112" s="64"/>
      <c r="G112" s="64"/>
      <c r="H112" s="64"/>
      <c r="I112" s="64"/>
      <c r="J112" s="64"/>
    </row>
    <row r="113" spans="1:10" x14ac:dyDescent="0.25">
      <c r="A113" s="9"/>
      <c r="B113" s="24"/>
      <c r="C113" s="10" t="s">
        <v>60</v>
      </c>
      <c r="D113" s="10" t="s">
        <v>61</v>
      </c>
      <c r="E113" s="92"/>
      <c r="F113" s="64"/>
      <c r="G113" s="64"/>
      <c r="H113" s="64"/>
      <c r="I113" s="64"/>
      <c r="J113" s="64"/>
    </row>
    <row r="114" spans="1:10" x14ac:dyDescent="0.25">
      <c r="A114" s="9"/>
      <c r="B114" s="9"/>
      <c r="C114" s="10" t="s">
        <v>44</v>
      </c>
      <c r="D114" s="10" t="s">
        <v>45</v>
      </c>
      <c r="E114" s="92"/>
      <c r="F114" s="64"/>
      <c r="G114" s="64"/>
      <c r="H114" s="64"/>
      <c r="I114" s="64"/>
      <c r="J114" s="64"/>
    </row>
    <row r="115" spans="1:10" x14ac:dyDescent="0.25">
      <c r="A115" s="9"/>
      <c r="B115" s="24"/>
      <c r="C115" s="10" t="s">
        <v>46</v>
      </c>
      <c r="D115" s="10" t="s">
        <v>47</v>
      </c>
      <c r="E115" s="92"/>
      <c r="F115" s="64"/>
      <c r="G115" s="64"/>
      <c r="H115" s="64"/>
      <c r="I115" s="64"/>
      <c r="J115" s="64"/>
    </row>
    <row r="116" spans="1:10" s="36" customFormat="1" x14ac:dyDescent="0.25">
      <c r="A116" s="10"/>
      <c r="B116" s="15"/>
      <c r="C116" s="15" t="s">
        <v>55</v>
      </c>
      <c r="D116" s="15" t="s">
        <v>56</v>
      </c>
      <c r="E116" s="91"/>
      <c r="F116" s="64"/>
      <c r="G116" s="64"/>
      <c r="H116" s="64"/>
      <c r="I116" s="64"/>
      <c r="J116" s="64"/>
    </row>
    <row r="117" spans="1:10" x14ac:dyDescent="0.25">
      <c r="A117" s="13"/>
      <c r="B117" s="13"/>
      <c r="C117" s="10" t="s">
        <v>58</v>
      </c>
      <c r="D117" s="10" t="s">
        <v>59</v>
      </c>
      <c r="E117" s="92"/>
      <c r="F117" s="64"/>
      <c r="G117" s="64"/>
      <c r="H117" s="64"/>
      <c r="I117" s="64"/>
      <c r="J117" s="69"/>
    </row>
  </sheetData>
  <mergeCells count="5">
    <mergeCell ref="A1:J1"/>
    <mergeCell ref="A7:J7"/>
    <mergeCell ref="A5:J5"/>
    <mergeCell ref="A3:J3"/>
    <mergeCell ref="A33:J3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35" workbookViewId="0">
      <selection activeCell="C45" sqref="C45"/>
    </sheetView>
  </sheetViews>
  <sheetFormatPr defaultRowHeight="15" x14ac:dyDescent="0.25"/>
  <cols>
    <col min="1" max="1" width="37.7109375" style="39" customWidth="1"/>
    <col min="2" max="2" width="25.140625" style="39" customWidth="1"/>
    <col min="3" max="3" width="25.28515625" customWidth="1"/>
    <col min="4" max="4" width="24" customWidth="1"/>
    <col min="5" max="6" width="25.28515625" customWidth="1"/>
    <col min="7" max="7" width="21.140625" customWidth="1"/>
  </cols>
  <sheetData>
    <row r="1" spans="1:7" ht="42" customHeight="1" x14ac:dyDescent="0.25">
      <c r="A1" s="121" t="s">
        <v>173</v>
      </c>
      <c r="B1" s="121"/>
      <c r="C1" s="121"/>
      <c r="D1" s="121"/>
      <c r="E1" s="121"/>
      <c r="F1" s="121"/>
      <c r="G1" s="121"/>
    </row>
    <row r="2" spans="1:7" ht="18" customHeight="1" x14ac:dyDescent="0.25">
      <c r="A2" s="38"/>
      <c r="B2" s="38"/>
      <c r="C2" s="4"/>
      <c r="D2" s="4"/>
      <c r="E2" s="4"/>
      <c r="F2" s="4"/>
    </row>
    <row r="3" spans="1:7" ht="15.75" x14ac:dyDescent="0.25">
      <c r="A3" s="121" t="s">
        <v>28</v>
      </c>
      <c r="B3" s="121"/>
      <c r="C3" s="121"/>
      <c r="D3" s="121"/>
      <c r="E3" s="121"/>
      <c r="F3" s="121"/>
      <c r="G3" s="121"/>
    </row>
    <row r="4" spans="1:7" ht="18" x14ac:dyDescent="0.25">
      <c r="A4" s="38"/>
      <c r="B4" s="38"/>
      <c r="C4" s="4"/>
      <c r="D4" s="4"/>
      <c r="E4" s="5"/>
      <c r="F4" s="5"/>
    </row>
    <row r="5" spans="1:7" ht="18" customHeight="1" x14ac:dyDescent="0.25">
      <c r="A5" s="121" t="s">
        <v>8</v>
      </c>
      <c r="B5" s="121"/>
      <c r="C5" s="121"/>
      <c r="D5" s="121"/>
      <c r="E5" s="121"/>
      <c r="F5" s="121"/>
      <c r="G5" s="121"/>
    </row>
    <row r="6" spans="1:7" ht="18" x14ac:dyDescent="0.25">
      <c r="A6" s="38"/>
      <c r="B6" s="38"/>
      <c r="C6" s="4"/>
      <c r="D6" s="4"/>
      <c r="E6" s="5"/>
      <c r="F6" s="5"/>
    </row>
    <row r="7" spans="1:7" ht="15.75" customHeight="1" x14ac:dyDescent="0.25">
      <c r="A7" s="121" t="s">
        <v>21</v>
      </c>
      <c r="B7" s="121"/>
      <c r="C7" s="121"/>
      <c r="D7" s="121"/>
      <c r="E7" s="121"/>
      <c r="F7" s="121"/>
      <c r="G7" s="121"/>
    </row>
    <row r="8" spans="1:7" ht="18" x14ac:dyDescent="0.25">
      <c r="A8" s="38"/>
      <c r="B8" s="38"/>
      <c r="C8" s="4"/>
      <c r="D8" s="4"/>
      <c r="E8" s="5"/>
      <c r="F8" s="5"/>
    </row>
    <row r="9" spans="1:7" ht="25.5" x14ac:dyDescent="0.25">
      <c r="A9" s="17" t="s">
        <v>22</v>
      </c>
      <c r="B9" s="16" t="s">
        <v>162</v>
      </c>
      <c r="C9" s="17" t="s">
        <v>163</v>
      </c>
      <c r="D9" s="17" t="s">
        <v>159</v>
      </c>
      <c r="E9" s="17" t="s">
        <v>164</v>
      </c>
      <c r="F9" s="17" t="s">
        <v>42</v>
      </c>
      <c r="G9" s="17" t="s">
        <v>165</v>
      </c>
    </row>
    <row r="10" spans="1:7" ht="15.75" customHeight="1" x14ac:dyDescent="0.25">
      <c r="A10" s="8" t="s">
        <v>23</v>
      </c>
      <c r="B10" s="70"/>
      <c r="C10" s="67"/>
      <c r="D10" s="67"/>
      <c r="E10" s="67"/>
      <c r="F10" s="67"/>
      <c r="G10" s="67"/>
    </row>
    <row r="11" spans="1:7" ht="15.75" customHeight="1" x14ac:dyDescent="0.25">
      <c r="A11" s="40" t="s">
        <v>71</v>
      </c>
      <c r="B11" s="77"/>
      <c r="C11" s="67"/>
      <c r="D11" s="67"/>
      <c r="E11" s="67"/>
      <c r="F11" s="67"/>
      <c r="G11" s="67"/>
    </row>
    <row r="12" spans="1:7" s="36" customFormat="1" x14ac:dyDescent="0.25">
      <c r="A12" s="41" t="s">
        <v>72</v>
      </c>
      <c r="B12" s="74"/>
      <c r="C12" s="67"/>
      <c r="D12" s="67"/>
      <c r="E12" s="67"/>
      <c r="F12" s="67"/>
      <c r="G12" s="67"/>
    </row>
    <row r="13" spans="1:7" s="36" customFormat="1" x14ac:dyDescent="0.25">
      <c r="A13" s="41" t="s">
        <v>73</v>
      </c>
      <c r="B13" s="74"/>
      <c r="C13" s="67"/>
      <c r="D13" s="67"/>
      <c r="E13" s="67"/>
      <c r="F13" s="67"/>
      <c r="G13" s="67"/>
    </row>
    <row r="14" spans="1:7" s="36" customFormat="1" x14ac:dyDescent="0.25">
      <c r="A14" s="41" t="s">
        <v>74</v>
      </c>
      <c r="B14" s="74"/>
      <c r="C14" s="67"/>
      <c r="D14" s="67"/>
      <c r="E14" s="67"/>
      <c r="F14" s="67"/>
      <c r="G14" s="71"/>
    </row>
    <row r="15" spans="1:7" s="36" customFormat="1" x14ac:dyDescent="0.25">
      <c r="A15" s="41" t="s">
        <v>75</v>
      </c>
      <c r="B15" s="74"/>
      <c r="C15" s="67"/>
      <c r="D15" s="67"/>
      <c r="E15" s="67"/>
      <c r="F15" s="67"/>
      <c r="G15" s="71"/>
    </row>
    <row r="16" spans="1:7" s="36" customFormat="1" x14ac:dyDescent="0.25">
      <c r="A16" s="41" t="s">
        <v>76</v>
      </c>
      <c r="B16" s="74"/>
      <c r="C16" s="75"/>
      <c r="D16" s="75"/>
      <c r="E16" s="75"/>
      <c r="F16" s="75"/>
      <c r="G16" s="75"/>
    </row>
    <row r="17" spans="1:7" s="36" customFormat="1" ht="25.5" x14ac:dyDescent="0.25">
      <c r="A17" s="41" t="s">
        <v>77</v>
      </c>
      <c r="B17" s="74"/>
      <c r="C17" s="75"/>
      <c r="D17" s="75"/>
      <c r="E17" s="75"/>
      <c r="F17" s="75"/>
      <c r="G17" s="75"/>
    </row>
    <row r="18" spans="1:7" ht="25.5" x14ac:dyDescent="0.25">
      <c r="A18" s="40" t="s">
        <v>78</v>
      </c>
      <c r="B18" s="77"/>
      <c r="C18" s="75"/>
      <c r="D18" s="75"/>
      <c r="E18" s="75"/>
      <c r="F18" s="75"/>
      <c r="G18" s="75"/>
    </row>
    <row r="19" spans="1:7" s="36" customFormat="1" x14ac:dyDescent="0.25">
      <c r="A19" s="41" t="s">
        <v>79</v>
      </c>
      <c r="B19" s="74"/>
      <c r="C19" s="75"/>
      <c r="D19" s="75"/>
      <c r="E19" s="75"/>
      <c r="F19" s="75"/>
      <c r="G19" s="75"/>
    </row>
    <row r="20" spans="1:7" s="36" customFormat="1" x14ac:dyDescent="0.25">
      <c r="A20" s="41" t="s">
        <v>80</v>
      </c>
      <c r="B20" s="74"/>
      <c r="C20" s="75"/>
      <c r="D20" s="75"/>
      <c r="E20" s="75"/>
      <c r="F20" s="75"/>
      <c r="G20" s="75"/>
    </row>
    <row r="21" spans="1:7" s="36" customFormat="1" x14ac:dyDescent="0.25">
      <c r="A21" s="41" t="s">
        <v>81</v>
      </c>
      <c r="B21" s="74"/>
      <c r="C21" s="75"/>
      <c r="D21" s="75"/>
      <c r="E21" s="75"/>
      <c r="F21" s="75"/>
      <c r="G21" s="75"/>
    </row>
    <row r="22" spans="1:7" s="36" customFormat="1" x14ac:dyDescent="0.25">
      <c r="A22" s="41" t="s">
        <v>82</v>
      </c>
      <c r="B22" s="74"/>
      <c r="C22" s="75"/>
      <c r="D22" s="75"/>
      <c r="E22" s="75"/>
      <c r="F22" s="75"/>
      <c r="G22" s="75"/>
    </row>
    <row r="23" spans="1:7" s="36" customFormat="1" ht="25.5" x14ac:dyDescent="0.25">
      <c r="A23" s="41" t="s">
        <v>83</v>
      </c>
      <c r="B23" s="74"/>
      <c r="C23" s="75"/>
      <c r="D23" s="75"/>
      <c r="E23" s="75"/>
      <c r="F23" s="75"/>
      <c r="G23" s="75"/>
    </row>
    <row r="24" spans="1:7" s="36" customFormat="1" ht="25.5" x14ac:dyDescent="0.25">
      <c r="A24" s="41" t="s">
        <v>84</v>
      </c>
      <c r="B24" s="74"/>
      <c r="C24" s="75"/>
      <c r="D24" s="75"/>
      <c r="E24" s="75"/>
      <c r="F24" s="75"/>
      <c r="G24" s="75"/>
    </row>
    <row r="25" spans="1:7" x14ac:dyDescent="0.25">
      <c r="A25" s="40" t="s">
        <v>85</v>
      </c>
      <c r="B25" s="77"/>
      <c r="C25" s="75"/>
      <c r="D25" s="75"/>
      <c r="E25" s="75"/>
      <c r="F25" s="75"/>
      <c r="G25" s="75"/>
    </row>
    <row r="26" spans="1:7" s="36" customFormat="1" x14ac:dyDescent="0.25">
      <c r="A26" s="41" t="s">
        <v>86</v>
      </c>
      <c r="B26" s="74"/>
      <c r="C26" s="75"/>
      <c r="D26" s="75"/>
      <c r="E26" s="75"/>
      <c r="F26" s="75"/>
      <c r="G26" s="75"/>
    </row>
    <row r="27" spans="1:7" s="36" customFormat="1" x14ac:dyDescent="0.25">
      <c r="A27" s="41" t="s">
        <v>87</v>
      </c>
      <c r="B27" s="74"/>
      <c r="C27" s="75"/>
      <c r="D27" s="75"/>
      <c r="E27" s="75"/>
      <c r="F27" s="75"/>
      <c r="G27" s="75"/>
    </row>
    <row r="28" spans="1:7" s="36" customFormat="1" x14ac:dyDescent="0.25">
      <c r="A28" s="41" t="s">
        <v>88</v>
      </c>
      <c r="B28" s="74"/>
      <c r="C28" s="75"/>
      <c r="D28" s="75"/>
      <c r="E28" s="75"/>
      <c r="F28" s="75"/>
      <c r="G28" s="75"/>
    </row>
    <row r="29" spans="1:7" s="36" customFormat="1" x14ac:dyDescent="0.25">
      <c r="A29" s="41" t="s">
        <v>89</v>
      </c>
      <c r="B29" s="74"/>
      <c r="C29" s="75"/>
      <c r="D29" s="75"/>
      <c r="E29" s="75"/>
      <c r="F29" s="75"/>
      <c r="G29" s="75"/>
    </row>
    <row r="30" spans="1:7" s="36" customFormat="1" x14ac:dyDescent="0.25">
      <c r="A30" s="41" t="s">
        <v>90</v>
      </c>
      <c r="B30" s="74"/>
      <c r="C30" s="75"/>
      <c r="D30" s="75"/>
      <c r="E30" s="75"/>
      <c r="F30" s="75"/>
      <c r="G30" s="75"/>
    </row>
    <row r="31" spans="1:7" s="36" customFormat="1" ht="25.5" x14ac:dyDescent="0.25">
      <c r="A31" s="41" t="s">
        <v>91</v>
      </c>
      <c r="B31" s="74"/>
      <c r="C31" s="75"/>
      <c r="D31" s="75"/>
      <c r="E31" s="75"/>
      <c r="F31" s="75"/>
      <c r="G31" s="75"/>
    </row>
    <row r="32" spans="1:7" x14ac:dyDescent="0.25">
      <c r="A32" s="40" t="s">
        <v>92</v>
      </c>
      <c r="B32" s="77"/>
      <c r="C32" s="75"/>
      <c r="D32" s="75"/>
      <c r="E32" s="75"/>
      <c r="F32" s="75"/>
      <c r="G32" s="75"/>
    </row>
    <row r="33" spans="1:7" s="36" customFormat="1" x14ac:dyDescent="0.25">
      <c r="A33" s="41" t="s">
        <v>93</v>
      </c>
      <c r="B33" s="74"/>
      <c r="C33" s="75"/>
      <c r="D33" s="75"/>
      <c r="E33" s="75"/>
      <c r="F33" s="75"/>
      <c r="G33" s="75"/>
    </row>
    <row r="34" spans="1:7" s="36" customFormat="1" x14ac:dyDescent="0.25">
      <c r="A34" s="41" t="s">
        <v>94</v>
      </c>
      <c r="B34" s="74"/>
      <c r="C34" s="75"/>
      <c r="D34" s="75"/>
      <c r="E34" s="75"/>
      <c r="F34" s="75"/>
      <c r="G34" s="75"/>
    </row>
    <row r="35" spans="1:7" s="36" customFormat="1" x14ac:dyDescent="0.25">
      <c r="A35" s="41" t="s">
        <v>95</v>
      </c>
      <c r="B35" s="74"/>
      <c r="C35" s="75"/>
      <c r="D35" s="75"/>
      <c r="E35" s="75"/>
      <c r="F35" s="75"/>
      <c r="G35" s="75"/>
    </row>
    <row r="36" spans="1:7" s="36" customFormat="1" x14ac:dyDescent="0.25">
      <c r="A36" s="41" t="s">
        <v>96</v>
      </c>
      <c r="B36" s="74"/>
      <c r="C36" s="75"/>
      <c r="D36" s="75"/>
      <c r="E36" s="75"/>
      <c r="F36" s="75"/>
      <c r="G36" s="75"/>
    </row>
    <row r="37" spans="1:7" s="36" customFormat="1" ht="25.5" x14ac:dyDescent="0.25">
      <c r="A37" s="41" t="s">
        <v>97</v>
      </c>
      <c r="B37" s="74"/>
      <c r="C37" s="75"/>
      <c r="D37" s="75"/>
      <c r="E37" s="75"/>
      <c r="F37" s="75"/>
      <c r="G37" s="75"/>
    </row>
    <row r="38" spans="1:7" s="36" customFormat="1" ht="25.5" x14ac:dyDescent="0.25">
      <c r="A38" s="41" t="s">
        <v>98</v>
      </c>
      <c r="B38" s="74"/>
      <c r="C38" s="75"/>
      <c r="D38" s="75"/>
      <c r="E38" s="75"/>
      <c r="F38" s="75"/>
      <c r="G38" s="75"/>
    </row>
    <row r="39" spans="1:7" x14ac:dyDescent="0.25">
      <c r="A39" s="40" t="s">
        <v>99</v>
      </c>
      <c r="B39" s="77"/>
      <c r="C39" s="75"/>
      <c r="D39" s="75"/>
      <c r="E39" s="75"/>
      <c r="F39" s="75"/>
      <c r="G39" s="75"/>
    </row>
    <row r="40" spans="1:7" s="36" customFormat="1" x14ac:dyDescent="0.25">
      <c r="A40" s="41" t="s">
        <v>100</v>
      </c>
      <c r="B40" s="74"/>
      <c r="C40" s="75"/>
      <c r="D40" s="75"/>
      <c r="E40" s="75"/>
      <c r="F40" s="75"/>
      <c r="G40" s="75"/>
    </row>
    <row r="41" spans="1:7" s="114" customFormat="1" x14ac:dyDescent="0.25">
      <c r="A41" s="111" t="s">
        <v>101</v>
      </c>
      <c r="B41" s="112">
        <v>1214387.6499999999</v>
      </c>
      <c r="C41" s="113">
        <v>1197901.3600000001</v>
      </c>
      <c r="D41" s="113">
        <v>1459123.48</v>
      </c>
      <c r="E41" s="113">
        <v>1655383.02</v>
      </c>
      <c r="F41" s="113">
        <v>1662728.35</v>
      </c>
      <c r="G41" s="113">
        <v>1670110.4</v>
      </c>
    </row>
    <row r="42" spans="1:7" s="36" customFormat="1" ht="25.5" x14ac:dyDescent="0.25">
      <c r="A42" s="41" t="s">
        <v>102</v>
      </c>
      <c r="B42" s="74"/>
      <c r="C42" s="75"/>
      <c r="D42" s="75"/>
      <c r="E42" s="75"/>
      <c r="F42" s="75"/>
      <c r="G42" s="75"/>
    </row>
    <row r="43" spans="1:7" s="36" customFormat="1" x14ac:dyDescent="0.25">
      <c r="A43" s="41" t="s">
        <v>103</v>
      </c>
      <c r="B43" s="74"/>
      <c r="C43" s="75"/>
      <c r="D43" s="75"/>
      <c r="E43" s="75"/>
      <c r="F43" s="75"/>
      <c r="G43" s="75"/>
    </row>
    <row r="44" spans="1:7" s="36" customFormat="1" ht="25.5" x14ac:dyDescent="0.25">
      <c r="A44" s="41" t="s">
        <v>104</v>
      </c>
      <c r="B44" s="74"/>
      <c r="C44" s="75"/>
      <c r="D44" s="75"/>
      <c r="E44" s="75"/>
      <c r="F44" s="75"/>
      <c r="G44" s="75"/>
    </row>
    <row r="45" spans="1:7" s="36" customFormat="1" x14ac:dyDescent="0.25">
      <c r="A45" s="41" t="s">
        <v>105</v>
      </c>
      <c r="B45" s="74"/>
      <c r="C45" s="75"/>
      <c r="D45" s="75"/>
      <c r="E45" s="75"/>
      <c r="F45" s="75"/>
      <c r="G45" s="75"/>
    </row>
    <row r="46" spans="1:7" s="36" customFormat="1" x14ac:dyDescent="0.25">
      <c r="A46" s="41" t="s">
        <v>106</v>
      </c>
      <c r="B46" s="74"/>
      <c r="C46" s="75"/>
      <c r="D46" s="75"/>
      <c r="E46" s="75"/>
      <c r="F46" s="75"/>
      <c r="G46" s="75"/>
    </row>
    <row r="47" spans="1:7" s="36" customFormat="1" ht="25.5" x14ac:dyDescent="0.25">
      <c r="A47" s="41" t="s">
        <v>107</v>
      </c>
      <c r="B47" s="74"/>
      <c r="C47" s="75"/>
      <c r="D47" s="75"/>
      <c r="E47" s="75"/>
      <c r="F47" s="75"/>
      <c r="G47" s="75"/>
    </row>
    <row r="48" spans="1:7" x14ac:dyDescent="0.25">
      <c r="A48" s="40" t="s">
        <v>108</v>
      </c>
      <c r="B48" s="77"/>
      <c r="C48" s="75"/>
      <c r="D48" s="75"/>
      <c r="E48" s="75"/>
      <c r="F48" s="75"/>
      <c r="G48" s="75"/>
    </row>
    <row r="49" spans="1:7" s="36" customFormat="1" x14ac:dyDescent="0.25">
      <c r="A49" s="41" t="s">
        <v>109</v>
      </c>
      <c r="B49" s="74"/>
      <c r="C49" s="75"/>
      <c r="D49" s="75"/>
      <c r="E49" s="75"/>
      <c r="F49" s="75"/>
      <c r="G49" s="75"/>
    </row>
    <row r="50" spans="1:7" s="36" customFormat="1" x14ac:dyDescent="0.25">
      <c r="A50" s="41" t="s">
        <v>110</v>
      </c>
      <c r="B50" s="74"/>
      <c r="C50" s="75"/>
      <c r="D50" s="75"/>
      <c r="E50" s="75"/>
      <c r="F50" s="75"/>
      <c r="G50" s="75"/>
    </row>
    <row r="51" spans="1:7" s="36" customFormat="1" x14ac:dyDescent="0.25">
      <c r="A51" s="41" t="s">
        <v>111</v>
      </c>
      <c r="B51" s="74"/>
      <c r="C51" s="75"/>
      <c r="D51" s="75"/>
      <c r="E51" s="75"/>
      <c r="F51" s="75"/>
      <c r="G51" s="75"/>
    </row>
    <row r="52" spans="1:7" s="36" customFormat="1" x14ac:dyDescent="0.25">
      <c r="A52" s="41" t="s">
        <v>112</v>
      </c>
      <c r="B52" s="74"/>
      <c r="C52" s="75"/>
      <c r="D52" s="75"/>
      <c r="E52" s="75"/>
      <c r="F52" s="75"/>
      <c r="G52" s="75"/>
    </row>
    <row r="53" spans="1:7" s="36" customFormat="1" x14ac:dyDescent="0.25">
      <c r="A53" s="41" t="s">
        <v>113</v>
      </c>
      <c r="B53" s="74"/>
      <c r="C53" s="75"/>
      <c r="D53" s="75"/>
      <c r="E53" s="75"/>
      <c r="F53" s="75"/>
      <c r="G53" s="75"/>
    </row>
    <row r="54" spans="1:7" s="36" customFormat="1" x14ac:dyDescent="0.25">
      <c r="A54" s="41" t="s">
        <v>114</v>
      </c>
      <c r="B54" s="74"/>
      <c r="C54" s="75"/>
      <c r="D54" s="75"/>
      <c r="E54" s="75"/>
      <c r="F54" s="75"/>
      <c r="G54" s="75"/>
    </row>
    <row r="55" spans="1:7" s="36" customFormat="1" ht="38.25" x14ac:dyDescent="0.25">
      <c r="A55" s="41" t="s">
        <v>115</v>
      </c>
      <c r="B55" s="74"/>
      <c r="C55" s="75"/>
      <c r="D55" s="75"/>
      <c r="E55" s="75"/>
      <c r="F55" s="75"/>
      <c r="G55" s="75"/>
    </row>
    <row r="56" spans="1:7" s="36" customFormat="1" x14ac:dyDescent="0.25">
      <c r="A56" s="41" t="s">
        <v>116</v>
      </c>
      <c r="B56" s="74"/>
      <c r="C56" s="75"/>
      <c r="D56" s="75"/>
      <c r="E56" s="75"/>
      <c r="F56" s="75"/>
      <c r="G56" s="75"/>
    </row>
    <row r="57" spans="1:7" s="36" customFormat="1" ht="25.5" x14ac:dyDescent="0.25">
      <c r="A57" s="41" t="s">
        <v>117</v>
      </c>
      <c r="B57" s="74"/>
      <c r="C57" s="75"/>
      <c r="D57" s="75"/>
      <c r="E57" s="75"/>
      <c r="F57" s="75"/>
      <c r="G57" s="75"/>
    </row>
    <row r="58" spans="1:7" x14ac:dyDescent="0.25">
      <c r="A58" s="42"/>
      <c r="B58" s="76"/>
      <c r="C58" s="75"/>
      <c r="D58" s="75"/>
      <c r="E58" s="75"/>
      <c r="F58" s="75"/>
      <c r="G58" s="75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4" sqref="D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121" t="s">
        <v>172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customHeight="1" x14ac:dyDescent="0.25">
      <c r="A2" s="4"/>
      <c r="B2" s="4"/>
      <c r="C2" s="4"/>
      <c r="D2" s="4"/>
      <c r="E2" s="21"/>
      <c r="F2" s="4"/>
      <c r="G2" s="4"/>
      <c r="H2" s="4"/>
      <c r="I2" s="4"/>
    </row>
    <row r="3" spans="1:10" ht="15.75" customHeight="1" x14ac:dyDescent="0.25">
      <c r="A3" s="121" t="s">
        <v>28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8" x14ac:dyDescent="0.25">
      <c r="A4" s="4"/>
      <c r="B4" s="4"/>
      <c r="C4" s="4"/>
      <c r="D4" s="4"/>
      <c r="E4" s="21"/>
      <c r="F4" s="4"/>
      <c r="G4" s="4"/>
      <c r="H4" s="5"/>
      <c r="I4" s="5"/>
    </row>
    <row r="5" spans="1:10" ht="18" customHeight="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18" x14ac:dyDescent="0.25">
      <c r="A6" s="4"/>
      <c r="B6" s="4"/>
      <c r="C6" s="4"/>
      <c r="D6" s="4"/>
      <c r="E6" s="21"/>
      <c r="F6" s="4"/>
      <c r="G6" s="4"/>
      <c r="H6" s="5"/>
      <c r="I6" s="5"/>
    </row>
    <row r="7" spans="1:10" ht="25.5" x14ac:dyDescent="0.25">
      <c r="A7" s="17" t="s">
        <v>9</v>
      </c>
      <c r="B7" s="16" t="s">
        <v>10</v>
      </c>
      <c r="C7" s="16" t="s">
        <v>11</v>
      </c>
      <c r="D7" s="16" t="s">
        <v>41</v>
      </c>
      <c r="E7" s="16" t="s">
        <v>162</v>
      </c>
      <c r="F7" s="17" t="s">
        <v>163</v>
      </c>
      <c r="G7" s="17" t="s">
        <v>159</v>
      </c>
      <c r="H7" s="17" t="s">
        <v>164</v>
      </c>
      <c r="I7" s="17" t="s">
        <v>42</v>
      </c>
      <c r="J7" s="17" t="s">
        <v>165</v>
      </c>
    </row>
    <row r="8" spans="1:10" ht="25.5" x14ac:dyDescent="0.25">
      <c r="A8" s="8">
        <v>8</v>
      </c>
      <c r="B8" s="8"/>
      <c r="C8" s="8"/>
      <c r="D8" s="8" t="s">
        <v>25</v>
      </c>
      <c r="E8" s="70"/>
      <c r="F8" s="67"/>
      <c r="G8" s="67"/>
      <c r="H8" s="67"/>
      <c r="I8" s="67"/>
      <c r="J8" s="67"/>
    </row>
    <row r="9" spans="1:10" s="37" customFormat="1" ht="25.5" x14ac:dyDescent="0.25">
      <c r="A9" s="13"/>
      <c r="B9" s="13">
        <v>81</v>
      </c>
      <c r="C9" s="13"/>
      <c r="D9" s="13" t="s">
        <v>70</v>
      </c>
      <c r="E9" s="66"/>
      <c r="F9" s="67"/>
      <c r="G9" s="67"/>
      <c r="H9" s="67"/>
      <c r="I9" s="67"/>
      <c r="J9" s="67"/>
    </row>
    <row r="10" spans="1:10" x14ac:dyDescent="0.25">
      <c r="A10" s="8"/>
      <c r="B10" s="8"/>
      <c r="C10" s="15" t="s">
        <v>51</v>
      </c>
      <c r="D10" s="15" t="s">
        <v>52</v>
      </c>
      <c r="E10" s="66"/>
      <c r="F10" s="67"/>
      <c r="G10" s="67"/>
      <c r="H10" s="67"/>
      <c r="I10" s="67"/>
      <c r="J10" s="67"/>
    </row>
    <row r="11" spans="1:10" x14ac:dyDescent="0.25">
      <c r="A11" s="8"/>
      <c r="B11" s="24" t="s">
        <v>38</v>
      </c>
      <c r="C11" s="15"/>
      <c r="D11" s="15"/>
      <c r="E11" s="66"/>
      <c r="F11" s="67"/>
      <c r="G11" s="67"/>
      <c r="H11" s="67"/>
      <c r="I11" s="67"/>
      <c r="J11" s="67"/>
    </row>
    <row r="12" spans="1:10" x14ac:dyDescent="0.25">
      <c r="A12" s="8"/>
      <c r="B12" s="13">
        <v>84</v>
      </c>
      <c r="C12" s="13"/>
      <c r="D12" s="13" t="s">
        <v>32</v>
      </c>
      <c r="E12" s="66"/>
      <c r="F12" s="67"/>
      <c r="G12" s="67"/>
      <c r="H12" s="67"/>
      <c r="I12" s="67"/>
      <c r="J12" s="67"/>
    </row>
    <row r="13" spans="1:10" ht="25.5" x14ac:dyDescent="0.25">
      <c r="A13" s="9"/>
      <c r="B13" s="9"/>
      <c r="C13" s="10" t="s">
        <v>68</v>
      </c>
      <c r="D13" s="14" t="s">
        <v>69</v>
      </c>
      <c r="E13" s="68"/>
      <c r="F13" s="67"/>
      <c r="G13" s="67"/>
      <c r="H13" s="67"/>
      <c r="I13" s="67"/>
      <c r="J13" s="67"/>
    </row>
    <row r="14" spans="1:10" ht="25.5" x14ac:dyDescent="0.25">
      <c r="A14" s="11">
        <v>5</v>
      </c>
      <c r="B14" s="12"/>
      <c r="C14" s="12"/>
      <c r="D14" s="22" t="s">
        <v>26</v>
      </c>
      <c r="E14" s="72"/>
      <c r="F14" s="67"/>
      <c r="G14" s="67"/>
      <c r="H14" s="67"/>
      <c r="I14" s="67"/>
      <c r="J14" s="67"/>
    </row>
    <row r="15" spans="1:10" ht="25.5" x14ac:dyDescent="0.25">
      <c r="A15" s="13"/>
      <c r="B15" s="13">
        <v>54</v>
      </c>
      <c r="C15" s="13"/>
      <c r="D15" s="23" t="s">
        <v>33</v>
      </c>
      <c r="E15" s="73"/>
      <c r="F15" s="67"/>
      <c r="G15" s="67"/>
      <c r="H15" s="67"/>
      <c r="I15" s="67"/>
      <c r="J15" s="71"/>
    </row>
    <row r="16" spans="1:10" x14ac:dyDescent="0.25">
      <c r="A16" s="9"/>
      <c r="B16" s="9"/>
      <c r="C16" s="10" t="s">
        <v>57</v>
      </c>
      <c r="D16" s="10" t="s">
        <v>13</v>
      </c>
      <c r="E16" s="65"/>
      <c r="F16" s="67"/>
      <c r="G16" s="67"/>
      <c r="H16" s="67"/>
      <c r="I16" s="67"/>
      <c r="J16" s="67"/>
    </row>
    <row r="17" spans="1:10" x14ac:dyDescent="0.25">
      <c r="A17" s="9"/>
      <c r="B17" s="9"/>
      <c r="C17" s="15" t="s">
        <v>51</v>
      </c>
      <c r="D17" s="15" t="s">
        <v>52</v>
      </c>
      <c r="E17" s="66"/>
      <c r="F17" s="67"/>
      <c r="G17" s="67"/>
      <c r="H17" s="67"/>
      <c r="I17" s="67"/>
      <c r="J17" s="67"/>
    </row>
    <row r="18" spans="1:10" x14ac:dyDescent="0.25">
      <c r="A18" s="13"/>
      <c r="B18" s="13"/>
      <c r="C18" s="10" t="s">
        <v>62</v>
      </c>
      <c r="D18" s="10" t="s">
        <v>63</v>
      </c>
      <c r="E18" s="65"/>
      <c r="F18" s="67"/>
      <c r="G18" s="67"/>
      <c r="H18" s="67"/>
      <c r="I18" s="67"/>
      <c r="J18" s="71"/>
    </row>
    <row r="19" spans="1:10" ht="25.5" x14ac:dyDescent="0.25">
      <c r="A19" s="9"/>
      <c r="B19" s="9"/>
      <c r="C19" s="10" t="s">
        <v>48</v>
      </c>
      <c r="D19" s="14" t="s">
        <v>49</v>
      </c>
      <c r="E19" s="68"/>
      <c r="F19" s="67"/>
      <c r="G19" s="67"/>
      <c r="H19" s="67"/>
      <c r="I19" s="67"/>
      <c r="J19" s="67"/>
    </row>
    <row r="20" spans="1:10" x14ac:dyDescent="0.25">
      <c r="A20" s="9"/>
      <c r="B20" s="24"/>
      <c r="C20" s="10" t="s">
        <v>60</v>
      </c>
      <c r="D20" s="10" t="s">
        <v>61</v>
      </c>
      <c r="E20" s="65"/>
      <c r="F20" s="67"/>
      <c r="G20" s="67"/>
      <c r="H20" s="67"/>
      <c r="I20" s="67"/>
      <c r="J20" s="67"/>
    </row>
    <row r="21" spans="1:10" x14ac:dyDescent="0.25">
      <c r="A21" s="9"/>
      <c r="B21" s="9"/>
      <c r="C21" s="10" t="s">
        <v>44</v>
      </c>
      <c r="D21" s="10" t="s">
        <v>45</v>
      </c>
      <c r="E21" s="65"/>
      <c r="F21" s="67"/>
      <c r="G21" s="67"/>
      <c r="H21" s="67"/>
      <c r="I21" s="67"/>
      <c r="J21" s="67"/>
    </row>
    <row r="22" spans="1:10" x14ac:dyDescent="0.25">
      <c r="A22" s="9"/>
      <c r="B22" s="24"/>
      <c r="C22" s="10" t="s">
        <v>46</v>
      </c>
      <c r="D22" s="10" t="s">
        <v>47</v>
      </c>
      <c r="E22" s="65"/>
      <c r="F22" s="67"/>
      <c r="G22" s="67"/>
      <c r="H22" s="67"/>
      <c r="I22" s="67"/>
      <c r="J22" s="67"/>
    </row>
    <row r="23" spans="1:10" s="36" customFormat="1" x14ac:dyDescent="0.25">
      <c r="A23" s="10"/>
      <c r="B23" s="15"/>
      <c r="C23" s="15" t="s">
        <v>55</v>
      </c>
      <c r="D23" s="15" t="s">
        <v>56</v>
      </c>
      <c r="E23" s="66"/>
      <c r="F23" s="67"/>
      <c r="G23" s="67"/>
      <c r="H23" s="67"/>
      <c r="I23" s="67"/>
      <c r="J23" s="67"/>
    </row>
    <row r="24" spans="1:10" x14ac:dyDescent="0.25">
      <c r="A24" s="13"/>
      <c r="B24" s="13"/>
      <c r="C24" s="10" t="s">
        <v>58</v>
      </c>
      <c r="D24" s="10" t="s">
        <v>59</v>
      </c>
      <c r="E24" s="65"/>
      <c r="F24" s="67"/>
      <c r="G24" s="67"/>
      <c r="H24" s="67"/>
      <c r="I24" s="67"/>
      <c r="J24" s="71"/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topLeftCell="A4"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1.28515625" customWidth="1"/>
    <col min="6" max="7" width="25.28515625" customWidth="1"/>
    <col min="8" max="8" width="22.7109375" customWidth="1"/>
    <col min="9" max="9" width="22.140625" customWidth="1"/>
    <col min="10" max="10" width="19" customWidth="1"/>
  </cols>
  <sheetData>
    <row r="1" spans="1:10" ht="42" customHeight="1" x14ac:dyDescent="0.25">
      <c r="A1" s="121" t="s">
        <v>172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x14ac:dyDescent="0.25">
      <c r="A2" s="4"/>
      <c r="B2" s="4"/>
      <c r="C2" s="4"/>
      <c r="D2" s="4"/>
      <c r="E2" s="21"/>
      <c r="F2" s="4"/>
      <c r="G2" s="4"/>
      <c r="H2" s="5"/>
      <c r="I2" s="5"/>
    </row>
    <row r="3" spans="1:10" ht="18" customHeight="1" x14ac:dyDescent="0.25">
      <c r="A3" s="121" t="s">
        <v>27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8" x14ac:dyDescent="0.25">
      <c r="A4" s="4"/>
      <c r="B4" s="4"/>
      <c r="C4" s="4"/>
      <c r="D4" s="4"/>
      <c r="E4" s="21"/>
      <c r="F4" s="4"/>
      <c r="G4" s="4"/>
      <c r="H4" s="5"/>
      <c r="I4" s="5"/>
    </row>
    <row r="5" spans="1:10" ht="25.5" x14ac:dyDescent="0.25">
      <c r="A5" s="153" t="s">
        <v>29</v>
      </c>
      <c r="B5" s="154"/>
      <c r="C5" s="155"/>
      <c r="D5" s="16" t="s">
        <v>30</v>
      </c>
      <c r="E5" s="16" t="s">
        <v>162</v>
      </c>
      <c r="F5" s="17" t="s">
        <v>163</v>
      </c>
      <c r="G5" s="17" t="s">
        <v>159</v>
      </c>
      <c r="H5" s="17" t="s">
        <v>164</v>
      </c>
      <c r="I5" s="17" t="s">
        <v>42</v>
      </c>
      <c r="J5" s="17" t="s">
        <v>165</v>
      </c>
    </row>
    <row r="6" spans="1:10" ht="39" customHeight="1" x14ac:dyDescent="0.25">
      <c r="A6" s="150" t="s">
        <v>170</v>
      </c>
      <c r="B6" s="151"/>
      <c r="C6" s="152"/>
      <c r="D6" s="119" t="s">
        <v>171</v>
      </c>
      <c r="E6" s="120">
        <f>E7+E32</f>
        <v>1214387.6500000004</v>
      </c>
      <c r="F6" s="120">
        <f t="shared" ref="F6:J6" si="0">F7+F32</f>
        <v>1197901.3599999999</v>
      </c>
      <c r="G6" s="120">
        <f t="shared" si="0"/>
        <v>1459123.48</v>
      </c>
      <c r="H6" s="120">
        <f t="shared" si="0"/>
        <v>1655383.02</v>
      </c>
      <c r="I6" s="120">
        <f t="shared" si="0"/>
        <v>1662728.35</v>
      </c>
      <c r="J6" s="120">
        <f t="shared" si="0"/>
        <v>1670110.4</v>
      </c>
    </row>
    <row r="7" spans="1:10" ht="25.5" x14ac:dyDescent="0.25">
      <c r="A7" s="150" t="s">
        <v>132</v>
      </c>
      <c r="B7" s="151"/>
      <c r="C7" s="152"/>
      <c r="D7" s="26" t="s">
        <v>134</v>
      </c>
      <c r="E7" s="96">
        <f>E8+E12+E16+E20</f>
        <v>5774.9900000000007</v>
      </c>
      <c r="F7" s="94">
        <f>F12</f>
        <v>729.96</v>
      </c>
      <c r="G7" s="94">
        <f>G8+G12+G16+G28</f>
        <v>1683.0300000000002</v>
      </c>
      <c r="H7" s="94">
        <f>H12+H16</f>
        <v>774.96</v>
      </c>
      <c r="I7" s="94">
        <f>I12+I16</f>
        <v>774.96</v>
      </c>
      <c r="J7" s="94">
        <f>J12+J16</f>
        <v>774.96</v>
      </c>
    </row>
    <row r="8" spans="1:10" ht="25.5" x14ac:dyDescent="0.25">
      <c r="A8" s="150" t="s">
        <v>133</v>
      </c>
      <c r="B8" s="151"/>
      <c r="C8" s="152"/>
      <c r="D8" s="26" t="s">
        <v>135</v>
      </c>
      <c r="E8" s="96">
        <v>100</v>
      </c>
      <c r="F8" s="96"/>
      <c r="G8" s="94">
        <v>100</v>
      </c>
      <c r="H8" s="94"/>
      <c r="I8" s="94"/>
      <c r="J8" s="94"/>
    </row>
    <row r="9" spans="1:10" x14ac:dyDescent="0.25">
      <c r="A9" s="144" t="s">
        <v>139</v>
      </c>
      <c r="B9" s="145"/>
      <c r="C9" s="146"/>
      <c r="D9" s="52" t="s">
        <v>13</v>
      </c>
      <c r="E9" s="97">
        <v>100</v>
      </c>
      <c r="F9" s="97"/>
      <c r="G9" s="64">
        <v>100</v>
      </c>
      <c r="H9" s="64"/>
      <c r="I9" s="64"/>
      <c r="J9" s="69"/>
    </row>
    <row r="10" spans="1:10" x14ac:dyDescent="0.25">
      <c r="A10" s="144">
        <v>3</v>
      </c>
      <c r="B10" s="145"/>
      <c r="C10" s="146"/>
      <c r="D10" s="25" t="s">
        <v>17</v>
      </c>
      <c r="E10" s="97">
        <v>100</v>
      </c>
      <c r="F10" s="97"/>
      <c r="G10" s="64">
        <v>100</v>
      </c>
      <c r="H10" s="64"/>
      <c r="I10" s="64"/>
      <c r="J10" s="69"/>
    </row>
    <row r="11" spans="1:10" x14ac:dyDescent="0.25">
      <c r="A11" s="147">
        <v>32</v>
      </c>
      <c r="B11" s="148"/>
      <c r="C11" s="149"/>
      <c r="D11" s="25" t="s">
        <v>31</v>
      </c>
      <c r="E11" s="97">
        <v>100</v>
      </c>
      <c r="F11" s="97"/>
      <c r="G11" s="64">
        <v>100</v>
      </c>
      <c r="H11" s="64"/>
      <c r="I11" s="64"/>
      <c r="J11" s="69"/>
    </row>
    <row r="12" spans="1:10" x14ac:dyDescent="0.25">
      <c r="A12" s="150" t="s">
        <v>136</v>
      </c>
      <c r="B12" s="151"/>
      <c r="C12" s="152"/>
      <c r="D12" s="53" t="s">
        <v>137</v>
      </c>
      <c r="E12" s="96">
        <v>729.96</v>
      </c>
      <c r="F12" s="96">
        <v>729.96</v>
      </c>
      <c r="G12" s="96">
        <v>729.96</v>
      </c>
      <c r="H12" s="94">
        <f>H13</f>
        <v>729.96</v>
      </c>
      <c r="I12" s="94">
        <f>I13</f>
        <v>729.96</v>
      </c>
      <c r="J12" s="94">
        <f>J13</f>
        <v>729.96</v>
      </c>
    </row>
    <row r="13" spans="1:10" x14ac:dyDescent="0.25">
      <c r="A13" s="144" t="s">
        <v>139</v>
      </c>
      <c r="B13" s="145"/>
      <c r="C13" s="146"/>
      <c r="D13" s="52" t="s">
        <v>13</v>
      </c>
      <c r="E13" s="97">
        <v>729.96</v>
      </c>
      <c r="F13" s="97">
        <v>729.96</v>
      </c>
      <c r="G13" s="97">
        <v>729.96</v>
      </c>
      <c r="H13" s="64">
        <v>729.96</v>
      </c>
      <c r="I13" s="64">
        <v>729.96</v>
      </c>
      <c r="J13" s="64">
        <v>729.96</v>
      </c>
    </row>
    <row r="14" spans="1:10" x14ac:dyDescent="0.25">
      <c r="A14" s="144">
        <v>3</v>
      </c>
      <c r="B14" s="145"/>
      <c r="C14" s="146"/>
      <c r="D14" s="52" t="s">
        <v>17</v>
      </c>
      <c r="E14" s="97">
        <v>729.96</v>
      </c>
      <c r="F14" s="97">
        <v>729.96</v>
      </c>
      <c r="G14" s="97">
        <v>729.96</v>
      </c>
      <c r="H14" s="64">
        <v>729.96</v>
      </c>
      <c r="I14" s="64">
        <v>729.96</v>
      </c>
      <c r="J14" s="64">
        <v>729.96</v>
      </c>
    </row>
    <row r="15" spans="1:10" x14ac:dyDescent="0.25">
      <c r="A15" s="147">
        <v>31</v>
      </c>
      <c r="B15" s="148"/>
      <c r="C15" s="149"/>
      <c r="D15" s="52" t="s">
        <v>18</v>
      </c>
      <c r="E15" s="97">
        <v>729.96</v>
      </c>
      <c r="F15" s="97">
        <v>729.96</v>
      </c>
      <c r="G15" s="97">
        <v>729.96</v>
      </c>
      <c r="H15" s="64">
        <v>729.96</v>
      </c>
      <c r="I15" s="64">
        <v>729.96</v>
      </c>
      <c r="J15" s="64">
        <v>729.96</v>
      </c>
    </row>
    <row r="16" spans="1:10" ht="29.25" customHeight="1" x14ac:dyDescent="0.25">
      <c r="A16" s="150" t="s">
        <v>154</v>
      </c>
      <c r="B16" s="151"/>
      <c r="C16" s="152"/>
      <c r="D16" s="89" t="s">
        <v>155</v>
      </c>
      <c r="E16" s="96">
        <v>26.76</v>
      </c>
      <c r="F16" s="94"/>
      <c r="G16" s="94">
        <v>31.5</v>
      </c>
      <c r="H16" s="94">
        <v>45</v>
      </c>
      <c r="I16" s="94">
        <v>45</v>
      </c>
      <c r="J16" s="94">
        <v>45</v>
      </c>
    </row>
    <row r="17" spans="1:10" ht="15" customHeight="1" x14ac:dyDescent="0.25">
      <c r="A17" s="144" t="s">
        <v>153</v>
      </c>
      <c r="B17" s="145"/>
      <c r="C17" s="146"/>
      <c r="D17" s="88" t="s">
        <v>151</v>
      </c>
      <c r="E17" s="97">
        <v>26.76</v>
      </c>
      <c r="F17" s="64"/>
      <c r="G17" s="64">
        <v>31.5</v>
      </c>
      <c r="H17" s="64">
        <v>45</v>
      </c>
      <c r="I17" s="64">
        <v>45</v>
      </c>
      <c r="J17" s="64">
        <v>45</v>
      </c>
    </row>
    <row r="18" spans="1:10" x14ac:dyDescent="0.25">
      <c r="A18" s="144">
        <v>3</v>
      </c>
      <c r="B18" s="145"/>
      <c r="C18" s="146"/>
      <c r="D18" s="88" t="s">
        <v>17</v>
      </c>
      <c r="E18" s="97">
        <v>26.76</v>
      </c>
      <c r="F18" s="64"/>
      <c r="G18" s="64">
        <v>31.5</v>
      </c>
      <c r="H18" s="64">
        <v>45</v>
      </c>
      <c r="I18" s="64">
        <v>45</v>
      </c>
      <c r="J18" s="64">
        <v>45</v>
      </c>
    </row>
    <row r="19" spans="1:10" x14ac:dyDescent="0.25">
      <c r="A19" s="147">
        <v>38</v>
      </c>
      <c r="B19" s="148"/>
      <c r="C19" s="149"/>
      <c r="D19" s="88" t="s">
        <v>66</v>
      </c>
      <c r="E19" s="97">
        <v>26.76</v>
      </c>
      <c r="F19" s="64"/>
      <c r="G19" s="64">
        <v>31.5</v>
      </c>
      <c r="H19" s="64">
        <v>45</v>
      </c>
      <c r="I19" s="64">
        <v>45</v>
      </c>
      <c r="J19" s="64">
        <v>45</v>
      </c>
    </row>
    <row r="20" spans="1:10" ht="15" customHeight="1" x14ac:dyDescent="0.25">
      <c r="A20" s="150" t="s">
        <v>156</v>
      </c>
      <c r="B20" s="151"/>
      <c r="C20" s="152"/>
      <c r="D20" s="53" t="s">
        <v>138</v>
      </c>
      <c r="E20" s="96">
        <f>E21</f>
        <v>4918.2700000000004</v>
      </c>
      <c r="F20" s="94"/>
      <c r="G20" s="94"/>
      <c r="H20" s="94"/>
      <c r="I20" s="94"/>
      <c r="J20" s="95"/>
    </row>
    <row r="21" spans="1:10" ht="15" customHeight="1" x14ac:dyDescent="0.25">
      <c r="A21" s="144" t="s">
        <v>140</v>
      </c>
      <c r="B21" s="145"/>
      <c r="C21" s="146"/>
      <c r="D21" s="52" t="s">
        <v>47</v>
      </c>
      <c r="E21" s="97">
        <f>E22+E25</f>
        <v>4918.2700000000004</v>
      </c>
      <c r="F21" s="64"/>
      <c r="G21" s="64"/>
      <c r="H21" s="64"/>
      <c r="I21" s="64"/>
      <c r="J21" s="69"/>
    </row>
    <row r="22" spans="1:10" x14ac:dyDescent="0.25">
      <c r="A22" s="144">
        <v>3</v>
      </c>
      <c r="B22" s="145"/>
      <c r="C22" s="146"/>
      <c r="D22" s="52" t="s">
        <v>17</v>
      </c>
      <c r="E22" s="97">
        <f>E23</f>
        <v>2099.34</v>
      </c>
      <c r="F22" s="64"/>
      <c r="G22" s="64"/>
      <c r="H22" s="64"/>
      <c r="I22" s="64"/>
      <c r="J22" s="69"/>
    </row>
    <row r="23" spans="1:10" x14ac:dyDescent="0.25">
      <c r="A23" s="147">
        <v>32</v>
      </c>
      <c r="B23" s="148"/>
      <c r="C23" s="149"/>
      <c r="D23" s="52" t="s">
        <v>31</v>
      </c>
      <c r="E23" s="97">
        <v>2099.34</v>
      </c>
      <c r="F23" s="64"/>
      <c r="G23" s="64"/>
      <c r="H23" s="64"/>
      <c r="I23" s="64"/>
      <c r="J23" s="69"/>
    </row>
    <row r="24" spans="1:10" x14ac:dyDescent="0.25">
      <c r="A24" s="147">
        <v>34</v>
      </c>
      <c r="B24" s="148"/>
      <c r="C24" s="149"/>
      <c r="D24" s="52" t="s">
        <v>64</v>
      </c>
      <c r="E24" s="97"/>
      <c r="F24" s="64"/>
      <c r="G24" s="64"/>
      <c r="H24" s="64"/>
      <c r="I24" s="64"/>
      <c r="J24" s="69"/>
    </row>
    <row r="25" spans="1:10" ht="25.5" x14ac:dyDescent="0.25">
      <c r="A25" s="144">
        <v>4</v>
      </c>
      <c r="B25" s="145"/>
      <c r="C25" s="146"/>
      <c r="D25" s="88" t="s">
        <v>19</v>
      </c>
      <c r="E25" s="97">
        <f>E26+E27</f>
        <v>2818.93</v>
      </c>
      <c r="F25" s="64"/>
      <c r="G25" s="64"/>
      <c r="H25" s="64"/>
      <c r="I25" s="64"/>
      <c r="J25" s="69"/>
    </row>
    <row r="26" spans="1:10" ht="25.5" x14ac:dyDescent="0.25">
      <c r="A26" s="147">
        <v>41</v>
      </c>
      <c r="B26" s="148"/>
      <c r="C26" s="149"/>
      <c r="D26" s="88" t="s">
        <v>20</v>
      </c>
      <c r="E26" s="97">
        <v>387.5</v>
      </c>
      <c r="F26" s="64"/>
      <c r="G26" s="64"/>
      <c r="H26" s="64"/>
      <c r="I26" s="64"/>
      <c r="J26" s="69"/>
    </row>
    <row r="27" spans="1:10" ht="26.45" customHeight="1" x14ac:dyDescent="0.25">
      <c r="A27" s="101">
        <v>42</v>
      </c>
      <c r="B27" s="102"/>
      <c r="C27" s="103"/>
      <c r="D27" s="100" t="s">
        <v>40</v>
      </c>
      <c r="E27" s="97">
        <v>2431.4299999999998</v>
      </c>
      <c r="F27" s="64"/>
      <c r="G27" s="64"/>
      <c r="H27" s="64"/>
      <c r="I27" s="64"/>
      <c r="J27" s="69"/>
    </row>
    <row r="28" spans="1:10" ht="26.45" customHeight="1" x14ac:dyDescent="0.25">
      <c r="A28" s="150" t="s">
        <v>166</v>
      </c>
      <c r="B28" s="151"/>
      <c r="C28" s="152"/>
      <c r="D28" s="110" t="s">
        <v>167</v>
      </c>
      <c r="E28" s="96"/>
      <c r="F28" s="94"/>
      <c r="G28" s="96">
        <v>821.57</v>
      </c>
      <c r="H28" s="94"/>
      <c r="I28" s="94"/>
      <c r="J28" s="95"/>
    </row>
    <row r="29" spans="1:10" ht="18" customHeight="1" x14ac:dyDescent="0.25">
      <c r="A29" s="144" t="s">
        <v>153</v>
      </c>
      <c r="B29" s="145"/>
      <c r="C29" s="146"/>
      <c r="D29" s="109" t="s">
        <v>151</v>
      </c>
      <c r="E29" s="97"/>
      <c r="F29" s="64"/>
      <c r="G29" s="97">
        <v>821.57</v>
      </c>
      <c r="H29" s="64"/>
      <c r="I29" s="64"/>
      <c r="J29" s="69"/>
    </row>
    <row r="30" spans="1:10" ht="26.45" customHeight="1" x14ac:dyDescent="0.25">
      <c r="A30" s="144">
        <v>3</v>
      </c>
      <c r="B30" s="145"/>
      <c r="C30" s="146"/>
      <c r="D30" s="109" t="s">
        <v>17</v>
      </c>
      <c r="E30" s="97"/>
      <c r="F30" s="64"/>
      <c r="G30" s="97">
        <v>821.57</v>
      </c>
      <c r="H30" s="64"/>
      <c r="I30" s="64"/>
      <c r="J30" s="69"/>
    </row>
    <row r="31" spans="1:10" ht="26.45" customHeight="1" x14ac:dyDescent="0.25">
      <c r="A31" s="147">
        <v>32</v>
      </c>
      <c r="B31" s="148"/>
      <c r="C31" s="149"/>
      <c r="D31" s="109" t="s">
        <v>31</v>
      </c>
      <c r="E31" s="97"/>
      <c r="F31" s="64"/>
      <c r="G31" s="97">
        <v>821.57</v>
      </c>
      <c r="H31" s="64"/>
      <c r="I31" s="64"/>
      <c r="J31" s="69"/>
    </row>
    <row r="32" spans="1:10" ht="25.5" x14ac:dyDescent="0.25">
      <c r="A32" s="150" t="s">
        <v>141</v>
      </c>
      <c r="B32" s="151"/>
      <c r="C32" s="152"/>
      <c r="D32" s="26" t="s">
        <v>142</v>
      </c>
      <c r="E32" s="96">
        <f t="shared" ref="E32:J32" si="1">E33+E51</f>
        <v>1208612.6600000004</v>
      </c>
      <c r="F32" s="94">
        <f t="shared" si="1"/>
        <v>1197171.3999999999</v>
      </c>
      <c r="G32" s="94">
        <f t="shared" si="1"/>
        <v>1457440.45</v>
      </c>
      <c r="H32" s="94">
        <f t="shared" si="1"/>
        <v>1654608.06</v>
      </c>
      <c r="I32" s="94">
        <f t="shared" si="1"/>
        <v>1661953.3900000001</v>
      </c>
      <c r="J32" s="94">
        <f t="shared" si="1"/>
        <v>1669335.44</v>
      </c>
    </row>
    <row r="33" spans="1:10" ht="14.25" customHeight="1" x14ac:dyDescent="0.25">
      <c r="A33" s="150" t="s">
        <v>143</v>
      </c>
      <c r="B33" s="151"/>
      <c r="C33" s="152"/>
      <c r="D33" s="26" t="s">
        <v>146</v>
      </c>
      <c r="E33" s="96">
        <f>E34+E37+E41+E44</f>
        <v>1181842.5400000003</v>
      </c>
      <c r="F33" s="94">
        <f>F34+F37+F41+F44</f>
        <v>1187571.3999999999</v>
      </c>
      <c r="G33" s="94">
        <f>G34+G37+G41+G44+G48</f>
        <v>1445465.45</v>
      </c>
      <c r="H33" s="94">
        <f>H34+H37+H41+H44</f>
        <v>1643008.06</v>
      </c>
      <c r="I33" s="94">
        <f t="shared" ref="I33:J33" si="2">I34+I37+I41+I44</f>
        <v>1650353.3900000001</v>
      </c>
      <c r="J33" s="94">
        <f t="shared" si="2"/>
        <v>1657735.44</v>
      </c>
    </row>
    <row r="34" spans="1:10" ht="15" customHeight="1" x14ac:dyDescent="0.25">
      <c r="A34" s="144" t="s">
        <v>144</v>
      </c>
      <c r="B34" s="145"/>
      <c r="C34" s="146"/>
      <c r="D34" s="52" t="s">
        <v>52</v>
      </c>
      <c r="E34" s="97">
        <f>E35</f>
        <v>117.79</v>
      </c>
      <c r="F34" s="64">
        <v>1</v>
      </c>
      <c r="G34" s="64">
        <f>G35</f>
        <v>0.55000000000000004</v>
      </c>
      <c r="H34" s="64">
        <v>31.26</v>
      </c>
      <c r="I34" s="64">
        <v>31.26</v>
      </c>
      <c r="J34" s="64">
        <v>31.26</v>
      </c>
    </row>
    <row r="35" spans="1:10" x14ac:dyDescent="0.25">
      <c r="A35" s="144">
        <v>3</v>
      </c>
      <c r="B35" s="145"/>
      <c r="C35" s="146"/>
      <c r="D35" s="25" t="s">
        <v>17</v>
      </c>
      <c r="E35" s="97">
        <f>E36</f>
        <v>117.79</v>
      </c>
      <c r="F35" s="64">
        <v>1</v>
      </c>
      <c r="G35" s="64">
        <f>G36</f>
        <v>0.55000000000000004</v>
      </c>
      <c r="H35" s="64">
        <v>31.26</v>
      </c>
      <c r="I35" s="64">
        <v>31.26</v>
      </c>
      <c r="J35" s="64">
        <v>31.26</v>
      </c>
    </row>
    <row r="36" spans="1:10" x14ac:dyDescent="0.25">
      <c r="A36" s="147">
        <v>32</v>
      </c>
      <c r="B36" s="148"/>
      <c r="C36" s="149"/>
      <c r="D36" s="25" t="s">
        <v>31</v>
      </c>
      <c r="E36" s="97">
        <f>115.23+2.56</f>
        <v>117.79</v>
      </c>
      <c r="F36" s="64">
        <v>1</v>
      </c>
      <c r="G36" s="64">
        <f>0.55</f>
        <v>0.55000000000000004</v>
      </c>
      <c r="H36" s="64">
        <v>31.26</v>
      </c>
      <c r="I36" s="64">
        <v>31.26</v>
      </c>
      <c r="J36" s="64">
        <v>31.26</v>
      </c>
    </row>
    <row r="37" spans="1:10" ht="25.5" customHeight="1" x14ac:dyDescent="0.25">
      <c r="A37" s="144" t="s">
        <v>145</v>
      </c>
      <c r="B37" s="145"/>
      <c r="C37" s="146"/>
      <c r="D37" s="80" t="s">
        <v>63</v>
      </c>
      <c r="E37" s="97">
        <f t="shared" ref="E37:J37" si="3">E38</f>
        <v>98182.48</v>
      </c>
      <c r="F37" s="64">
        <f t="shared" si="3"/>
        <v>100202.58</v>
      </c>
      <c r="G37" s="64">
        <f t="shared" si="3"/>
        <v>106901.8</v>
      </c>
      <c r="H37" s="64">
        <f t="shared" si="3"/>
        <v>106901.8</v>
      </c>
      <c r="I37" s="64">
        <f t="shared" si="3"/>
        <v>106901.8</v>
      </c>
      <c r="J37" s="64">
        <f t="shared" si="3"/>
        <v>106901.8</v>
      </c>
    </row>
    <row r="38" spans="1:10" ht="15" customHeight="1" x14ac:dyDescent="0.25">
      <c r="A38" s="78">
        <v>3</v>
      </c>
      <c r="B38" s="79"/>
      <c r="C38" s="80"/>
      <c r="D38" s="80" t="s">
        <v>17</v>
      </c>
      <c r="E38" s="97">
        <f t="shared" ref="E38:J38" si="4">E39+E40</f>
        <v>98182.48</v>
      </c>
      <c r="F38" s="64">
        <f t="shared" si="4"/>
        <v>100202.58</v>
      </c>
      <c r="G38" s="64">
        <f t="shared" si="4"/>
        <v>106901.8</v>
      </c>
      <c r="H38" s="64">
        <f t="shared" si="4"/>
        <v>106901.8</v>
      </c>
      <c r="I38" s="64">
        <f t="shared" si="4"/>
        <v>106901.8</v>
      </c>
      <c r="J38" s="64">
        <f t="shared" si="4"/>
        <v>106901.8</v>
      </c>
    </row>
    <row r="39" spans="1:10" ht="15" customHeight="1" x14ac:dyDescent="0.25">
      <c r="A39" s="147">
        <v>32</v>
      </c>
      <c r="B39" s="148"/>
      <c r="C39" s="149"/>
      <c r="D39" s="80" t="s">
        <v>31</v>
      </c>
      <c r="E39" s="97">
        <v>97648.86</v>
      </c>
      <c r="F39" s="64">
        <v>99602.58</v>
      </c>
      <c r="G39" s="64">
        <v>106251.8</v>
      </c>
      <c r="H39" s="64">
        <v>106211.8</v>
      </c>
      <c r="I39" s="64">
        <v>106211.8</v>
      </c>
      <c r="J39" s="64">
        <v>106211.8</v>
      </c>
    </row>
    <row r="40" spans="1:10" ht="15" customHeight="1" x14ac:dyDescent="0.25">
      <c r="A40" s="147">
        <v>34</v>
      </c>
      <c r="B40" s="148"/>
      <c r="C40" s="149"/>
      <c r="D40" s="80" t="s">
        <v>64</v>
      </c>
      <c r="E40" s="97">
        <v>533.62</v>
      </c>
      <c r="F40" s="64">
        <v>600</v>
      </c>
      <c r="G40" s="64">
        <v>650</v>
      </c>
      <c r="H40" s="64">
        <v>690</v>
      </c>
      <c r="I40" s="64">
        <v>690</v>
      </c>
      <c r="J40" s="64">
        <v>690</v>
      </c>
    </row>
    <row r="41" spans="1:10" ht="15" customHeight="1" x14ac:dyDescent="0.25">
      <c r="A41" s="144" t="s">
        <v>149</v>
      </c>
      <c r="B41" s="145"/>
      <c r="C41" s="146"/>
      <c r="D41" s="83" t="s">
        <v>150</v>
      </c>
      <c r="E41" s="97">
        <f>E42</f>
        <v>1491.58</v>
      </c>
      <c r="F41" s="64">
        <f>F43</f>
        <v>1867.82</v>
      </c>
      <c r="G41" s="64">
        <f>G42</f>
        <v>9690.92</v>
      </c>
      <c r="H41" s="64">
        <f t="shared" ref="H41:J42" si="5">H42</f>
        <v>9800</v>
      </c>
      <c r="I41" s="64">
        <f t="shared" si="5"/>
        <v>9800</v>
      </c>
      <c r="J41" s="64">
        <f t="shared" si="5"/>
        <v>9800</v>
      </c>
    </row>
    <row r="42" spans="1:10" ht="15" customHeight="1" x14ac:dyDescent="0.25">
      <c r="A42" s="81">
        <v>3</v>
      </c>
      <c r="B42" s="82"/>
      <c r="C42" s="83"/>
      <c r="D42" s="83" t="s">
        <v>17</v>
      </c>
      <c r="E42" s="97">
        <f>E43</f>
        <v>1491.58</v>
      </c>
      <c r="F42" s="64"/>
      <c r="G42" s="64">
        <f>G43</f>
        <v>9690.92</v>
      </c>
      <c r="H42" s="64">
        <f t="shared" si="5"/>
        <v>9800</v>
      </c>
      <c r="I42" s="64">
        <f t="shared" si="5"/>
        <v>9800</v>
      </c>
      <c r="J42" s="64">
        <f t="shared" si="5"/>
        <v>9800</v>
      </c>
    </row>
    <row r="43" spans="1:10" ht="15" customHeight="1" x14ac:dyDescent="0.25">
      <c r="A43" s="147">
        <v>32</v>
      </c>
      <c r="B43" s="148"/>
      <c r="C43" s="149"/>
      <c r="D43" s="83" t="s">
        <v>31</v>
      </c>
      <c r="E43" s="97">
        <v>1491.58</v>
      </c>
      <c r="F43" s="64">
        <f>1867.82</f>
        <v>1867.82</v>
      </c>
      <c r="G43" s="64">
        <f>9450+240.92</f>
        <v>9690.92</v>
      </c>
      <c r="H43" s="64">
        <v>9800</v>
      </c>
      <c r="I43" s="64">
        <v>9800</v>
      </c>
      <c r="J43" s="64">
        <v>9800</v>
      </c>
    </row>
    <row r="44" spans="1:10" ht="15" customHeight="1" x14ac:dyDescent="0.25">
      <c r="A44" s="144" t="s">
        <v>147</v>
      </c>
      <c r="B44" s="145"/>
      <c r="C44" s="146"/>
      <c r="D44" s="80" t="s">
        <v>151</v>
      </c>
      <c r="E44" s="97">
        <f>E45</f>
        <v>1082050.6900000002</v>
      </c>
      <c r="F44" s="64">
        <f>F46</f>
        <v>1085500</v>
      </c>
      <c r="G44" s="64">
        <f>G46</f>
        <v>1326472.18</v>
      </c>
      <c r="H44" s="64">
        <f>H45</f>
        <v>1526275</v>
      </c>
      <c r="I44" s="64">
        <f>I45</f>
        <v>1533620.33</v>
      </c>
      <c r="J44" s="69">
        <f>J45</f>
        <v>1541002.38</v>
      </c>
    </row>
    <row r="45" spans="1:10" ht="15" customHeight="1" x14ac:dyDescent="0.25">
      <c r="A45" s="78">
        <v>3</v>
      </c>
      <c r="B45" s="79"/>
      <c r="C45" s="80"/>
      <c r="D45" s="80" t="s">
        <v>17</v>
      </c>
      <c r="E45" s="97">
        <f>E46+E47</f>
        <v>1082050.6900000002</v>
      </c>
      <c r="F45" s="64"/>
      <c r="G45" s="64"/>
      <c r="H45" s="64">
        <f>H46+H47</f>
        <v>1526275</v>
      </c>
      <c r="I45" s="64">
        <f>I46+I47</f>
        <v>1533620.33</v>
      </c>
      <c r="J45" s="64">
        <f>J46+J47</f>
        <v>1541002.38</v>
      </c>
    </row>
    <row r="46" spans="1:10" ht="15" customHeight="1" x14ac:dyDescent="0.25">
      <c r="A46" s="147">
        <v>31</v>
      </c>
      <c r="B46" s="148"/>
      <c r="C46" s="149"/>
      <c r="D46" s="80" t="s">
        <v>18</v>
      </c>
      <c r="E46" s="97">
        <v>1081872.8400000001</v>
      </c>
      <c r="F46" s="64">
        <v>1085500</v>
      </c>
      <c r="G46" s="64">
        <v>1326472.18</v>
      </c>
      <c r="H46" s="64">
        <v>1526065</v>
      </c>
      <c r="I46" s="64">
        <v>1533410.33</v>
      </c>
      <c r="J46" s="69">
        <v>1540792.38</v>
      </c>
    </row>
    <row r="47" spans="1:10" ht="15" customHeight="1" x14ac:dyDescent="0.25">
      <c r="A47" s="147">
        <v>32</v>
      </c>
      <c r="B47" s="148"/>
      <c r="C47" s="149"/>
      <c r="D47" s="80" t="s">
        <v>31</v>
      </c>
      <c r="E47" s="97">
        <v>177.85</v>
      </c>
      <c r="F47" s="64"/>
      <c r="G47" s="64"/>
      <c r="H47" s="64">
        <v>210</v>
      </c>
      <c r="I47" s="64">
        <v>210</v>
      </c>
      <c r="J47" s="64">
        <v>210</v>
      </c>
    </row>
    <row r="48" spans="1:10" ht="15" customHeight="1" x14ac:dyDescent="0.25">
      <c r="A48" s="115" t="s">
        <v>168</v>
      </c>
      <c r="B48" s="105"/>
      <c r="C48" s="106"/>
      <c r="D48" s="109" t="s">
        <v>169</v>
      </c>
      <c r="E48" s="97"/>
      <c r="F48" s="64"/>
      <c r="G48" s="64">
        <v>2400</v>
      </c>
      <c r="H48" s="64"/>
      <c r="I48" s="64"/>
      <c r="J48" s="64"/>
    </row>
    <row r="49" spans="1:10" ht="15" customHeight="1" x14ac:dyDescent="0.25">
      <c r="A49" s="117">
        <v>3</v>
      </c>
      <c r="B49" s="116"/>
      <c r="C49" s="106"/>
      <c r="D49" s="109" t="s">
        <v>17</v>
      </c>
      <c r="E49" s="97"/>
      <c r="F49" s="64"/>
      <c r="G49" s="64">
        <v>2400</v>
      </c>
      <c r="H49" s="64"/>
      <c r="I49" s="64"/>
      <c r="J49" s="64"/>
    </row>
    <row r="50" spans="1:10" ht="15" customHeight="1" x14ac:dyDescent="0.25">
      <c r="A50" s="104">
        <v>32</v>
      </c>
      <c r="B50" s="105"/>
      <c r="C50" s="106"/>
      <c r="D50" s="109" t="s">
        <v>31</v>
      </c>
      <c r="E50" s="97"/>
      <c r="F50" s="64"/>
      <c r="G50" s="64">
        <v>2400</v>
      </c>
      <c r="H50" s="64"/>
      <c r="I50" s="64"/>
      <c r="J50" s="64"/>
    </row>
    <row r="51" spans="1:10" ht="27.75" customHeight="1" x14ac:dyDescent="0.25">
      <c r="A51" s="150" t="s">
        <v>133</v>
      </c>
      <c r="B51" s="151"/>
      <c r="C51" s="152"/>
      <c r="D51" s="84" t="s">
        <v>148</v>
      </c>
      <c r="E51" s="96">
        <f>E55+E58+E63</f>
        <v>26770.12</v>
      </c>
      <c r="F51" s="94">
        <f>F58+F63</f>
        <v>9600</v>
      </c>
      <c r="G51" s="94">
        <f>G52+G58+G63</f>
        <v>11975</v>
      </c>
      <c r="H51" s="94">
        <f>H58+H63</f>
        <v>11600</v>
      </c>
      <c r="I51" s="94">
        <f>I58+I63</f>
        <v>11600</v>
      </c>
      <c r="J51" s="94">
        <f>J58+J63</f>
        <v>11600</v>
      </c>
    </row>
    <row r="52" spans="1:10" ht="18" customHeight="1" x14ac:dyDescent="0.25">
      <c r="A52" s="144" t="s">
        <v>139</v>
      </c>
      <c r="B52" s="145"/>
      <c r="C52" s="146"/>
      <c r="D52" s="118" t="s">
        <v>13</v>
      </c>
      <c r="E52" s="96"/>
      <c r="F52" s="94"/>
      <c r="G52" s="64">
        <v>1525</v>
      </c>
      <c r="H52" s="94"/>
      <c r="I52" s="94"/>
      <c r="J52" s="94"/>
    </row>
    <row r="53" spans="1:10" ht="18.75" customHeight="1" x14ac:dyDescent="0.25">
      <c r="A53" s="107">
        <v>3</v>
      </c>
      <c r="B53" s="108"/>
      <c r="C53" s="109"/>
      <c r="D53" s="109" t="s">
        <v>17</v>
      </c>
      <c r="E53" s="96"/>
      <c r="F53" s="94"/>
      <c r="G53" s="64">
        <v>1525</v>
      </c>
      <c r="H53" s="94"/>
      <c r="I53" s="94"/>
      <c r="J53" s="94"/>
    </row>
    <row r="54" spans="1:10" ht="18.75" customHeight="1" x14ac:dyDescent="0.25">
      <c r="A54" s="104">
        <v>32</v>
      </c>
      <c r="B54" s="105"/>
      <c r="C54" s="106"/>
      <c r="D54" s="109" t="s">
        <v>31</v>
      </c>
      <c r="E54" s="96"/>
      <c r="F54" s="94"/>
      <c r="G54" s="64">
        <v>1525</v>
      </c>
      <c r="H54" s="94"/>
      <c r="I54" s="94"/>
      <c r="J54" s="94"/>
    </row>
    <row r="55" spans="1:10" ht="25.5" customHeight="1" x14ac:dyDescent="0.25">
      <c r="A55" s="144" t="s">
        <v>145</v>
      </c>
      <c r="B55" s="145"/>
      <c r="C55" s="146"/>
      <c r="D55" s="88" t="s">
        <v>63</v>
      </c>
      <c r="E55" s="97">
        <f>E56</f>
        <v>15348.75</v>
      </c>
      <c r="F55" s="94"/>
      <c r="G55" s="64"/>
      <c r="H55" s="94"/>
      <c r="I55" s="94"/>
      <c r="J55" s="94"/>
    </row>
    <row r="56" spans="1:10" ht="15" customHeight="1" x14ac:dyDescent="0.25">
      <c r="A56" s="86">
        <v>3</v>
      </c>
      <c r="B56" s="87"/>
      <c r="C56" s="88"/>
      <c r="D56" s="88" t="s">
        <v>17</v>
      </c>
      <c r="E56" s="97">
        <f>E57</f>
        <v>15348.75</v>
      </c>
      <c r="F56" s="94"/>
      <c r="G56" s="94"/>
      <c r="H56" s="94"/>
      <c r="I56" s="94"/>
      <c r="J56" s="94"/>
    </row>
    <row r="57" spans="1:10" ht="15" customHeight="1" x14ac:dyDescent="0.25">
      <c r="A57" s="147">
        <v>32</v>
      </c>
      <c r="B57" s="148"/>
      <c r="C57" s="149"/>
      <c r="D57" s="88" t="s">
        <v>31</v>
      </c>
      <c r="E57" s="97">
        <v>15348.75</v>
      </c>
      <c r="F57" s="94"/>
      <c r="G57" s="64"/>
      <c r="H57" s="94"/>
      <c r="I57" s="94"/>
      <c r="J57" s="94"/>
    </row>
    <row r="58" spans="1:10" ht="18.75" customHeight="1" x14ac:dyDescent="0.25">
      <c r="A58" s="144" t="s">
        <v>152</v>
      </c>
      <c r="B58" s="145"/>
      <c r="C58" s="146"/>
      <c r="D58" s="83" t="s">
        <v>150</v>
      </c>
      <c r="E58" s="97">
        <f>E59+E61</f>
        <v>10610.74</v>
      </c>
      <c r="F58" s="64">
        <f>F61</f>
        <v>8700</v>
      </c>
      <c r="G58" s="64">
        <f>G61</f>
        <v>9500</v>
      </c>
      <c r="H58" s="64">
        <f>H61</f>
        <v>10600</v>
      </c>
      <c r="I58" s="64">
        <f>I61</f>
        <v>10600</v>
      </c>
      <c r="J58" s="64">
        <f>J61</f>
        <v>10600</v>
      </c>
    </row>
    <row r="59" spans="1:10" ht="18.75" customHeight="1" x14ac:dyDescent="0.25">
      <c r="A59" s="98">
        <v>3</v>
      </c>
      <c r="B59" s="99"/>
      <c r="C59" s="100"/>
      <c r="D59" s="100" t="s">
        <v>17</v>
      </c>
      <c r="E59" s="97">
        <f>E60</f>
        <v>1612.74</v>
      </c>
      <c r="F59" s="64"/>
      <c r="G59" s="64"/>
      <c r="H59" s="64"/>
      <c r="I59" s="64"/>
      <c r="J59" s="64"/>
    </row>
    <row r="60" spans="1:10" ht="18.75" customHeight="1" x14ac:dyDescent="0.25">
      <c r="A60" s="147">
        <v>32</v>
      </c>
      <c r="B60" s="148"/>
      <c r="C60" s="149"/>
      <c r="D60" s="100" t="s">
        <v>31</v>
      </c>
      <c r="E60" s="97">
        <v>1612.74</v>
      </c>
      <c r="F60" s="64"/>
      <c r="G60" s="64"/>
      <c r="H60" s="64"/>
      <c r="I60" s="64"/>
      <c r="J60" s="64"/>
    </row>
    <row r="61" spans="1:10" ht="25.5" x14ac:dyDescent="0.25">
      <c r="A61" s="144">
        <v>4</v>
      </c>
      <c r="B61" s="145"/>
      <c r="C61" s="146"/>
      <c r="D61" s="25" t="s">
        <v>19</v>
      </c>
      <c r="E61" s="97">
        <f>E62</f>
        <v>8998</v>
      </c>
      <c r="F61" s="64">
        <v>8700</v>
      </c>
      <c r="G61" s="64">
        <f>G62</f>
        <v>9500</v>
      </c>
      <c r="H61" s="64">
        <f>H62</f>
        <v>10600</v>
      </c>
      <c r="I61" s="64">
        <f>I62</f>
        <v>10600</v>
      </c>
      <c r="J61" s="64">
        <f>J62</f>
        <v>10600</v>
      </c>
    </row>
    <row r="62" spans="1:10" ht="25.5" x14ac:dyDescent="0.25">
      <c r="A62" s="147">
        <v>42</v>
      </c>
      <c r="B62" s="148"/>
      <c r="C62" s="149"/>
      <c r="D62" s="25" t="s">
        <v>40</v>
      </c>
      <c r="E62" s="97">
        <v>8998</v>
      </c>
      <c r="F62" s="64">
        <v>8700</v>
      </c>
      <c r="G62" s="64">
        <v>9500</v>
      </c>
      <c r="H62" s="64">
        <v>10600</v>
      </c>
      <c r="I62" s="64">
        <v>10600</v>
      </c>
      <c r="J62" s="64">
        <v>10600</v>
      </c>
    </row>
    <row r="63" spans="1:10" ht="18.75" customHeight="1" x14ac:dyDescent="0.25">
      <c r="A63" s="144" t="s">
        <v>147</v>
      </c>
      <c r="B63" s="145"/>
      <c r="C63" s="146"/>
      <c r="D63" s="85" t="s">
        <v>151</v>
      </c>
      <c r="E63" s="97">
        <f>E64</f>
        <v>810.63</v>
      </c>
      <c r="F63" s="64">
        <v>900</v>
      </c>
      <c r="G63" s="64">
        <v>950</v>
      </c>
      <c r="H63" s="64">
        <f t="shared" ref="H63:J64" si="6">H64</f>
        <v>1000</v>
      </c>
      <c r="I63" s="64">
        <f t="shared" si="6"/>
        <v>1000</v>
      </c>
      <c r="J63" s="64">
        <f t="shared" si="6"/>
        <v>1000</v>
      </c>
    </row>
    <row r="64" spans="1:10" ht="25.5" x14ac:dyDescent="0.25">
      <c r="A64" s="144">
        <v>4</v>
      </c>
      <c r="B64" s="145"/>
      <c r="C64" s="146"/>
      <c r="D64" s="85" t="s">
        <v>19</v>
      </c>
      <c r="E64" s="97">
        <f>E65</f>
        <v>810.63</v>
      </c>
      <c r="F64" s="64">
        <v>900</v>
      </c>
      <c r="G64" s="64">
        <v>950</v>
      </c>
      <c r="H64" s="64">
        <f t="shared" si="6"/>
        <v>1000</v>
      </c>
      <c r="I64" s="64">
        <f t="shared" si="6"/>
        <v>1000</v>
      </c>
      <c r="J64" s="64">
        <f t="shared" si="6"/>
        <v>1000</v>
      </c>
    </row>
    <row r="65" spans="1:10" ht="25.5" x14ac:dyDescent="0.25">
      <c r="A65" s="147">
        <v>42</v>
      </c>
      <c r="B65" s="148"/>
      <c r="C65" s="149"/>
      <c r="D65" s="85" t="s">
        <v>40</v>
      </c>
      <c r="E65" s="97">
        <v>810.63</v>
      </c>
      <c r="F65" s="64">
        <v>900</v>
      </c>
      <c r="G65" s="64">
        <v>950</v>
      </c>
      <c r="H65" s="64">
        <v>1000</v>
      </c>
      <c r="I65" s="64">
        <v>1000</v>
      </c>
      <c r="J65" s="64">
        <v>1000</v>
      </c>
    </row>
    <row r="66" spans="1:10" x14ac:dyDescent="0.25">
      <c r="E66" s="37"/>
    </row>
    <row r="67" spans="1:10" x14ac:dyDescent="0.25">
      <c r="E67" s="37"/>
    </row>
    <row r="68" spans="1:10" x14ac:dyDescent="0.25">
      <c r="E68" s="37"/>
    </row>
    <row r="69" spans="1:10" x14ac:dyDescent="0.25">
      <c r="E69" s="37"/>
    </row>
    <row r="70" spans="1:10" x14ac:dyDescent="0.25">
      <c r="E70" s="37"/>
    </row>
  </sheetData>
  <mergeCells count="52">
    <mergeCell ref="A65:C65"/>
    <mergeCell ref="A58:C58"/>
    <mergeCell ref="A63:C63"/>
    <mergeCell ref="A64:C64"/>
    <mergeCell ref="A7:C7"/>
    <mergeCell ref="A8:C8"/>
    <mergeCell ref="A11:C11"/>
    <mergeCell ref="A36:C36"/>
    <mergeCell ref="A12:C12"/>
    <mergeCell ref="A13:C13"/>
    <mergeCell ref="A14:C14"/>
    <mergeCell ref="A15:C15"/>
    <mergeCell ref="A20:C20"/>
    <mergeCell ref="A21:C21"/>
    <mergeCell ref="A22:C22"/>
    <mergeCell ref="A23:C23"/>
    <mergeCell ref="A5:C5"/>
    <mergeCell ref="A3:J3"/>
    <mergeCell ref="A1:J1"/>
    <mergeCell ref="A9:C9"/>
    <mergeCell ref="A10:C10"/>
    <mergeCell ref="A6:C6"/>
    <mergeCell ref="A61:C61"/>
    <mergeCell ref="A62:C62"/>
    <mergeCell ref="A32:C32"/>
    <mergeCell ref="A33:C33"/>
    <mergeCell ref="A34:C34"/>
    <mergeCell ref="A35:C35"/>
    <mergeCell ref="A37:C37"/>
    <mergeCell ref="A39:C39"/>
    <mergeCell ref="A40:C40"/>
    <mergeCell ref="A44:C44"/>
    <mergeCell ref="A46:C46"/>
    <mergeCell ref="A47:C47"/>
    <mergeCell ref="A60:C60"/>
    <mergeCell ref="A52:C52"/>
    <mergeCell ref="A16:C16"/>
    <mergeCell ref="A17:C17"/>
    <mergeCell ref="A18:C18"/>
    <mergeCell ref="A19:C19"/>
    <mergeCell ref="A24:C24"/>
    <mergeCell ref="A25:C25"/>
    <mergeCell ref="A26:C26"/>
    <mergeCell ref="A55:C55"/>
    <mergeCell ref="A57:C57"/>
    <mergeCell ref="A51:C51"/>
    <mergeCell ref="A41:C41"/>
    <mergeCell ref="A43:C43"/>
    <mergeCell ref="A28:C28"/>
    <mergeCell ref="A29:C29"/>
    <mergeCell ref="A30:C30"/>
    <mergeCell ref="A31:C3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2024-10-01T06:33:34Z</cp:lastPrinted>
  <dcterms:created xsi:type="dcterms:W3CDTF">2022-08-12T12:51:27Z</dcterms:created>
  <dcterms:modified xsi:type="dcterms:W3CDTF">2024-10-01T08:37:03Z</dcterms:modified>
</cp:coreProperties>
</file>